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L:\03_CONVOCATORIAS\2ª CONVOCATORIA\03_KIT CANDIDATURA\02. Versión Comité 16102024\Kit_fase_2_ES_propuesta CS\"/>
    </mc:Choice>
  </mc:AlternateContent>
  <xr:revisionPtr revIDLastSave="0" documentId="13_ncr:1_{55ECE0AF-DB2C-4273-8FCF-0CF853626744}" xr6:coauthVersionLast="47" xr6:coauthVersionMax="47" xr10:uidLastSave="{00000000-0000-0000-0000-000000000000}"/>
  <bookViews>
    <workbookView xWindow="28680" yWindow="-120" windowWidth="29040" windowHeight="15840" xr2:uid="{398855C4-59FF-40E0-913C-D19917694EC1}"/>
  </bookViews>
  <sheets>
    <sheet name="F_categorías de gasto_V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4" i="1" l="1"/>
  <c r="E101" i="1"/>
  <c r="E105" i="1" s="1"/>
  <c r="E90" i="1"/>
  <c r="E87" i="1"/>
  <c r="E91" i="1" s="1"/>
  <c r="P72" i="1"/>
  <c r="E72" i="1" s="1"/>
  <c r="K64" i="1"/>
  <c r="E64" i="1"/>
  <c r="D64" i="1"/>
  <c r="F63" i="1"/>
  <c r="F62" i="1"/>
  <c r="F64" i="1" s="1"/>
  <c r="F60" i="1"/>
  <c r="K60" i="1" s="1"/>
  <c r="L60" i="1" s="1"/>
  <c r="F59" i="1"/>
  <c r="K59" i="1" s="1"/>
  <c r="E53" i="1"/>
  <c r="D53" i="1"/>
  <c r="F52" i="1"/>
  <c r="F51" i="1"/>
  <c r="F53" i="1" s="1"/>
  <c r="E50" i="1"/>
  <c r="D50" i="1"/>
  <c r="F49" i="1"/>
  <c r="F48" i="1"/>
  <c r="F50" i="1" s="1"/>
  <c r="F54" i="1" s="1"/>
  <c r="D38" i="1"/>
  <c r="D37" i="1"/>
  <c r="D34" i="1"/>
  <c r="K21" i="1"/>
  <c r="K20" i="1"/>
  <c r="L59" i="1" l="1"/>
  <c r="K61" i="1"/>
  <c r="K65" i="1" s="1"/>
  <c r="F61" i="1"/>
  <c r="F65" i="1" s="1"/>
</calcChain>
</file>

<file path=xl/sharedStrings.xml><?xml version="1.0" encoding="utf-8"?>
<sst xmlns="http://schemas.openxmlformats.org/spreadsheetml/2006/main" count="195" uniqueCount="124">
  <si>
    <t>FUNDAMENTACIÓN DEL PLAN FINANCIERO</t>
  </si>
  <si>
    <t>HOJA ÚNICA PARA EL CONJUNTO DEL PARTENARIADO</t>
  </si>
  <si>
    <t>Este documento es fundamental para la evaluación del Plan Financiero del proyecto por parte de los órganos de gestión del programa. De igual manera, es un elemento básico para el análisis de la subvencionabilidad de los gastos declarados.</t>
  </si>
  <si>
    <t xml:space="preserve">Los importes que se indiquen en ocasiones serán orientativos, pues determinados bienes, servicios o equipos aún no han sido efectivamente contratados o adquiridos. Lo relevante en este aspecto es que se haga un ejercicio coherente con el Plan financiero, y que la naturaleza de los bienes o equipos estén bien fijados, dado el carácter vinculante al que se ha hecho referencia. </t>
  </si>
  <si>
    <t xml:space="preserve">ATENCIÓN:  De acuerdo con lo dispuesto en la Guía Sudoe  (ficha 8), la información relativa a los gastos de las categorías “gastos de servicios y asesoramiento externo” , “gastos en equipo” y la de “gastos en infraestructuras y obras" es vinculante. </t>
  </si>
  <si>
    <t>PARTE 1: CATEGORÍAS DE GASTO</t>
  </si>
  <si>
    <t>CATEGORÍA 1: GASTOS DE PERSONAL</t>
  </si>
  <si>
    <t>incluya una fila por beneficiario y personal asignado</t>
  </si>
  <si>
    <t>Número beneficiario</t>
  </si>
  <si>
    <t>Nombre beneficiario</t>
  </si>
  <si>
    <t>Cargo en la entidad</t>
  </si>
  <si>
    <t>Función en el proyecto</t>
  </si>
  <si>
    <t xml:space="preserve">¿es personal puesto a disposición? (ver ficha 8.1 guía Sudoe, punto 7). </t>
  </si>
  <si>
    <t>En caso de personal puesto a disposición, seleccione la modalidad (ficha 8.1, punto 7)</t>
  </si>
  <si>
    <t>Nº de meses de imputación al proyecto</t>
  </si>
  <si>
    <t>% medio de dedicación al proyecto (eSudoe no permite posiciones decimales)</t>
  </si>
  <si>
    <t>Coste bruto mensual medio</t>
  </si>
  <si>
    <t>Total importe previsto a declarar al programa</t>
  </si>
  <si>
    <t>1.</t>
  </si>
  <si>
    <t>Instituto….</t>
  </si>
  <si>
    <t>Investigador….</t>
  </si>
  <si>
    <t>Responsable del….</t>
  </si>
  <si>
    <t>2 sin viajes</t>
  </si>
  <si>
    <t>subtotal benef 1</t>
  </si>
  <si>
    <t>2 con viajes</t>
  </si>
  <si>
    <t>2.</t>
  </si>
  <si>
    <t>subtotal benef 2</t>
  </si>
  <si>
    <t>TOTAL</t>
  </si>
  <si>
    <t>CATEGORÍA 4: GASTOS DE SERVICIOS Y ASESORAMIENTO EXTERNO</t>
  </si>
  <si>
    <t>incluya una fila por beneficiario y objeto del servicio</t>
  </si>
  <si>
    <t>Objeto del servicio o asesoramiento</t>
  </si>
  <si>
    <t>Total importe previsto a declarar al programa (€)</t>
  </si>
  <si>
    <t>GT'S concernidos (desplegable abajo)</t>
  </si>
  <si>
    <t>si la respuesta a la pregunta anterior es sí, LOCALICE la inversión (Mínimo nivel NUTS II o región) (2)</t>
  </si>
  <si>
    <t>estudio….</t>
  </si>
  <si>
    <t>-</t>
  </si>
  <si>
    <t>GT1</t>
  </si>
  <si>
    <t>si</t>
  </si>
  <si>
    <t>GT2</t>
  </si>
  <si>
    <t>no</t>
  </si>
  <si>
    <t>GT3</t>
  </si>
  <si>
    <t>GT Transvs</t>
  </si>
  <si>
    <t>GT1, GT2</t>
  </si>
  <si>
    <t>GT1 GT3</t>
  </si>
  <si>
    <t>GT1, GT Transvs</t>
  </si>
  <si>
    <r>
      <t>(1)</t>
    </r>
    <r>
      <rPr>
        <b/>
        <sz val="11"/>
        <rFont val="Open Sans"/>
        <family val="2"/>
      </rPr>
      <t xml:space="preserve"> Inversión productiva</t>
    </r>
    <r>
      <rPr>
        <sz val="11"/>
        <rFont val="Open Sans"/>
        <family val="2"/>
      </rPr>
      <t>: Aquélla realizada con vistas a la producción de bienes y servicios, de manera que se contribuya a la formación bruta de capital fijo y a la creación de empleo. En estos casos, los beneficiarios que realicen estos gastos deberán cumplir con lo dispuesto en el art. 65 del Reglamento (UE) nº 2021/1060, sobre durabilidad de las operaciones.</t>
    </r>
  </si>
  <si>
    <t>GT 2 GT3</t>
  </si>
  <si>
    <t>(2) Si la inversión se localiza en más de un lugar, indíquelos</t>
  </si>
  <si>
    <t>GT2 GT Transvs</t>
  </si>
  <si>
    <t>GT3 GT transvs</t>
  </si>
  <si>
    <t>CATEGORÍA 5: GASTOS EN EQUIPO</t>
  </si>
  <si>
    <t>GT 1, GT 2, GT 3</t>
  </si>
  <si>
    <t>incluya una fila por beneficiario y equipo o bien</t>
  </si>
  <si>
    <t>GT 1, GT 2, GT transvs</t>
  </si>
  <si>
    <t>GT 1, GT 3, GT transvs</t>
  </si>
  <si>
    <t>GT 2, GT3, GT transvs</t>
  </si>
  <si>
    <t>Todos los GT</t>
  </si>
  <si>
    <t>Tipo de equipo o bien (detalle del gasto, si procede)</t>
  </si>
  <si>
    <t>Número de unidades</t>
  </si>
  <si>
    <t>Coste Unitario del equipo o bien</t>
  </si>
  <si>
    <t>consumibles laboratorio</t>
  </si>
  <si>
    <t>TOTAL PROYECTO</t>
  </si>
  <si>
    <t>Tipo de equipo</t>
  </si>
  <si>
    <t>Coste Unitario del equipo</t>
  </si>
  <si>
    <t>fecha (o fecha prevista) de adquisición del equipo o de inicio de uso en el proyecto</t>
  </si>
  <si>
    <t>vida útil (meses)</t>
  </si>
  <si>
    <t>número de meses de imputación al proyecto</t>
  </si>
  <si>
    <r>
      <t>% imputación del equipo al proyecto (</t>
    </r>
    <r>
      <rPr>
        <b/>
        <i/>
        <sz val="11"/>
        <rFont val="Open Sans"/>
        <family val="2"/>
      </rPr>
      <t>será inferior a 100% si se utiliza para otros fines además de a este proyecto</t>
    </r>
    <r>
      <rPr>
        <b/>
        <sz val="11"/>
        <rFont val="Open Sans"/>
        <family val="2"/>
      </rPr>
      <t>)</t>
    </r>
  </si>
  <si>
    <t>% final de gasto declarado sobre el coste de adquisición</t>
  </si>
  <si>
    <t>si la respuesta a la pregunta anterior es sí, LOCALICE el equipo (Mínimo nivel NUTS II o región) (2)</t>
  </si>
  <si>
    <t>equipo para medicion…</t>
  </si>
  <si>
    <t>equipo para acon….</t>
  </si>
  <si>
    <t>Aragón</t>
  </si>
  <si>
    <r>
      <t xml:space="preserve">(1) </t>
    </r>
    <r>
      <rPr>
        <b/>
        <sz val="11"/>
        <rFont val="Open Sans"/>
        <family val="2"/>
      </rPr>
      <t>Inversión productiva</t>
    </r>
    <r>
      <rPr>
        <sz val="11"/>
        <rFont val="Open Sans"/>
        <family val="2"/>
      </rPr>
      <t>: Aquélla realizada con vistas a la producción de bienes y servicios, de manera que se contribuya a la formación bruta de capital fijo y a la creación de empleo. En estos casos, los beneficiarios que realicen estos gastos deberán cumplir con lo dispuesto en el art. 65 del Reglamento (UE) nº 2021/1060, sobre durabilidad de las operaciones.</t>
    </r>
  </si>
  <si>
    <t>TABLA DE ELEMENTOS DE CÁLCULO PARA LA DETERMINACIÓN DEL IMPORTE A DECLARAR</t>
  </si>
  <si>
    <t xml:space="preserve">nota: el importe determinado (amortización acumulada hasta, como máximo, un año más tarde de la fecha de fin de la fase de ejecución del proyecto) podrá ser declarado en un único asiento en eSudoe. </t>
  </si>
  <si>
    <t xml:space="preserve">Cálculo de amortización acumulada de un bien que se amortiza contablemente en la entidad y que está vinculdo a un proyecto piloto. </t>
  </si>
  <si>
    <t>Identificación del proyecto piloto al que pertenece</t>
  </si>
  <si>
    <t>si la respuesta a la pregunta anterior es sí, LOCALICE el equipo (Mínimo nivel NUTS II o región)</t>
  </si>
  <si>
    <t>Coste de adquisición de los equipos (importe a amortizar, según ficha de inmovilizado)</t>
  </si>
  <si>
    <t>fecha de adquisición</t>
  </si>
  <si>
    <t>mes de inicio de cómputo de la amortización</t>
  </si>
  <si>
    <t>fecha fin de ejecución del proyecto</t>
  </si>
  <si>
    <t>mes de fin de cómputo de la amortización del equipo</t>
  </si>
  <si>
    <t>meses computados</t>
  </si>
  <si>
    <t>Importe a declarar</t>
  </si>
  <si>
    <r>
      <t xml:space="preserve">(1) Inversión productiva: </t>
    </r>
    <r>
      <rPr>
        <sz val="11"/>
        <rFont val="Open Sans"/>
        <family val="2"/>
      </rPr>
      <t>Aquélla realizada con vistas a la producción de bienes y servicios, de manera que se contribuya a la formación bruta de capital fijo y a la creación de empleo. En estos casos, los beneficiarios que realicen estos gastos deberán cumplir con lo dispuesto en el art. 65 del Reglamento (UE) nº 2021/1060, sobre durabilidad de las operaciones.</t>
    </r>
  </si>
  <si>
    <r>
      <t xml:space="preserve">(2) </t>
    </r>
    <r>
      <rPr>
        <sz val="11"/>
        <rFont val="Open Sans"/>
        <family val="2"/>
      </rPr>
      <t>Si la inversión se localiza en más de un lugar, indíquelos</t>
    </r>
  </si>
  <si>
    <t>CATEGORÍA 6: GASTOS EN INFRAESTRUCTURAS Y OBRAS</t>
  </si>
  <si>
    <t>incluya una fila por beneficiario e infraestructura u obra</t>
  </si>
  <si>
    <t>Tipo de infraestructura u obra</t>
  </si>
  <si>
    <t>actividades concernidas</t>
  </si>
  <si>
    <t>GT o GT'S concernidos (desplegable abajo)</t>
  </si>
  <si>
    <t>LOCALIZACIÓN de la infraestructura u obra (Mínimo nivel NUTS II o región)</t>
  </si>
  <si>
    <t>obra de acond….</t>
  </si>
  <si>
    <t>obra necesaria de acondicionamiento de…para el proyecto piloto</t>
  </si>
  <si>
    <t>Barcelona</t>
  </si>
  <si>
    <r>
      <t>Los gastos en esta categoría serán consideradas como</t>
    </r>
    <r>
      <rPr>
        <b/>
        <sz val="11"/>
        <rFont val="Open Sans"/>
        <family val="2"/>
      </rPr>
      <t xml:space="preserve"> inversiones en infraestructuras</t>
    </r>
    <r>
      <rPr>
        <sz val="11"/>
        <rFont val="Open Sans"/>
        <family val="2"/>
      </rPr>
      <t>, de tal modo que los beneficiarios deberán cumplir con lo dispuesto en el art. 65 del Reglamento (UE) nº 2021/1060, sobre durabilidad de las operaciones</t>
    </r>
  </si>
  <si>
    <t>incluya una fila por beneficiario y actividad</t>
  </si>
  <si>
    <t>actividad</t>
  </si>
  <si>
    <t>Presupuesto del beneficiario: Autofinanciación (2)</t>
  </si>
  <si>
    <t xml:space="preserve">1. </t>
  </si>
  <si>
    <t>trabajo voluntario para ….</t>
  </si>
  <si>
    <t>(2) parte de la contrapartida nacional indicada en el Plan financiero que el beneficiario cubre con fondos propios, es decir, sin otras ayudas, públicas o privadas)</t>
  </si>
  <si>
    <r>
      <rPr>
        <b/>
        <sz val="11"/>
        <rFont val="Open Sans"/>
        <family val="2"/>
      </rPr>
      <t>NOTA</t>
    </r>
    <r>
      <rPr>
        <sz val="11"/>
        <rFont val="Open Sans"/>
        <family val="2"/>
      </rPr>
      <t>: La suma de los importes a declarar como trabajo voluntario más los gastos de personal puesto a disposición (gastos de personal), modalidad 3, no puede ser superior a la Autofinanciación del beneficiario (columna (g) en el menu "plan financiero / FEDER y contrapartida nacional"), de eSudoe.</t>
    </r>
  </si>
  <si>
    <t>PARTE 2: INFORMACIÓN ADICIONAL</t>
  </si>
  <si>
    <t>GASTOS COMUNES</t>
  </si>
  <si>
    <t>gasto común según definición en ficha 8.0 de la guía Sudoe</t>
  </si>
  <si>
    <t>incluya una fila por gasto común</t>
  </si>
  <si>
    <t>título del gasto común</t>
  </si>
  <si>
    <t>número de anexo en el Acuerdo de colaboración</t>
  </si>
  <si>
    <t>Asistencia técnica…</t>
  </si>
  <si>
    <t>GT transversal</t>
  </si>
  <si>
    <t>ATENCIÓN: El contenido de la Guía Sudoe, sobre todo en las fichas 8 (8.0, 8.1 y 8.4 a 8.7) pueden ser muy útiles para la elaboración de este documento</t>
  </si>
  <si>
    <t>A. BIENES NO AMORTIZABLES  + ALQUILERES + LICENCIAS DE SOFTWARE + OTROS (véase punto 5.1 de la ficha 8.5 (versión 2) de la guía Sudoe)</t>
  </si>
  <si>
    <r>
      <t>B. BIENES QUE SE AMORTIZAN CONTABLEMENTE</t>
    </r>
    <r>
      <rPr>
        <b/>
        <strike/>
        <sz val="11"/>
        <rFont val="Open Sans"/>
        <family val="2"/>
      </rPr>
      <t xml:space="preserve"> </t>
    </r>
    <r>
      <rPr>
        <b/>
        <sz val="11"/>
        <rFont val="Open Sans"/>
        <family val="2"/>
      </rPr>
      <t>(Véase punto 5.2 de la ficha 8.5 (versión 2) de la guía Sudoe)</t>
    </r>
  </si>
  <si>
    <t xml:space="preserve">nota: aunque en la tabla finalmente se refleje el importe total a declarar, éste debe ser declarado teniendo en cuenta el plan de amortización. Ejemplo: si el periodo de declaración de gastos abarca 6 meses, en dicho periodo deberá imputarse el equivalente a 6 meses de amortización. </t>
  </si>
  <si>
    <t>C. BIENES QUE SE AMORTIZAN CONTABLEMENTE VINCULADOS A PROYECTOS PILOTO (Imputación de la amortización hasta un año natural más tarde que el fin de la fase de ejecución del proyecto)  (véase punto 5.4 de la ficha 8.5 (versión 2) de la guía Sudoe)</t>
  </si>
  <si>
    <t xml:space="preserve">CATEGORÍA 7: TRABAJO VOLUNTARIO (NO RETRIBUIDO): </t>
  </si>
  <si>
    <t>según lo previsto en la ficha 8.7 de la guía Sudoe (Sólo es posible para proyectos inscritos en determinados OE del programa)</t>
  </si>
  <si>
    <t>¿el servicio o asesoramiento forma parte de una INVERSIÓN PRODUCTIVA? (1) (desplegable abajo)</t>
  </si>
  <si>
    <t>sistema de imputación (1 O 2) (desplegable abajo)</t>
  </si>
  <si>
    <r>
      <t xml:space="preserve">¿el equipo forma parte de una INVERSIÓN PRODUCTIVA? (1) </t>
    </r>
    <r>
      <rPr>
        <b/>
        <sz val="11"/>
        <rFont val="Open Sans"/>
        <family val="2"/>
      </rPr>
      <t>(desplegable abajo)</t>
    </r>
  </si>
  <si>
    <r>
      <t>¿el equipo forma parte de una INVERSIÓN PRODUCTIVA? (1)</t>
    </r>
    <r>
      <rPr>
        <b/>
        <sz val="11"/>
        <rFont val="Open Sans"/>
        <family val="2"/>
      </rPr>
      <t xml:space="preserve"> (desplegable abajo)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</si>
</sst>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ptos Narrow"/>
      <family val="2"/>
      <scheme val="minor"/>
    </font>
    <font>
      <b/>
      <sz val="18"/>
      <color theme="1"/>
      <name val="Open Sans"/>
      <family val="2"/>
    </font>
    <font>
      <sz val="11"/>
      <color theme="1"/>
      <name val="Open Sans"/>
      <family val="2"/>
    </font>
    <font>
      <b/>
      <sz val="11"/>
      <color theme="1"/>
      <name val="Open Sans"/>
      <family val="2"/>
    </font>
    <font>
      <sz val="11"/>
      <name val="Open Sans"/>
      <family val="2"/>
    </font>
    <font>
      <strike/>
      <sz val="11"/>
      <color rgb="FFFF0000"/>
      <name val="Open Sans"/>
      <family val="2"/>
    </font>
    <font>
      <sz val="11"/>
      <color rgb="FFFF0000"/>
      <name val="Open Sans"/>
      <family val="2"/>
    </font>
    <font>
      <b/>
      <u/>
      <sz val="11"/>
      <color theme="1"/>
      <name val="Open Sans"/>
      <family val="2"/>
    </font>
    <font>
      <sz val="11"/>
      <color theme="5" tint="-0.249977111117893"/>
      <name val="Open Sans"/>
      <family val="2"/>
    </font>
    <font>
      <b/>
      <sz val="11"/>
      <name val="Open Sans"/>
      <family val="2"/>
    </font>
    <font>
      <b/>
      <sz val="11"/>
      <color rgb="FFFF0000"/>
      <name val="Open Sans"/>
      <family val="2"/>
    </font>
    <font>
      <sz val="11"/>
      <color theme="8"/>
      <name val="Open Sans"/>
      <family val="2"/>
    </font>
    <font>
      <sz val="11"/>
      <color theme="2"/>
      <name val="Open Sans"/>
      <family val="2"/>
    </font>
    <font>
      <b/>
      <sz val="11"/>
      <color theme="0"/>
      <name val="Open Sans"/>
      <family val="2"/>
    </font>
    <font>
      <sz val="11"/>
      <color theme="4" tint="0.59999389629810485"/>
      <name val="Open Sans"/>
      <family val="2"/>
    </font>
    <font>
      <i/>
      <sz val="11"/>
      <color rgb="FFFF0000"/>
      <name val="Open Sans"/>
      <family val="2"/>
    </font>
    <font>
      <i/>
      <sz val="11"/>
      <color theme="1"/>
      <name val="Open Sans"/>
      <family val="2"/>
    </font>
    <font>
      <b/>
      <i/>
      <sz val="11"/>
      <name val="Open Sans"/>
      <family val="2"/>
    </font>
    <font>
      <sz val="11"/>
      <color theme="0"/>
      <name val="Open Sans"/>
      <family val="2"/>
    </font>
    <font>
      <b/>
      <strike/>
      <sz val="11"/>
      <name val="Open Sans"/>
      <family val="2"/>
    </font>
    <font>
      <i/>
      <sz val="11"/>
      <name val="Open Sans"/>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120">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0" borderId="0" xfId="0" applyFont="1"/>
    <xf numFmtId="0" fontId="7" fillId="0" borderId="0" xfId="0" applyFont="1"/>
    <xf numFmtId="0" fontId="3" fillId="0" borderId="0" xfId="0" applyFont="1" applyAlignment="1">
      <alignment horizontal="left" vertical="center"/>
    </xf>
    <xf numFmtId="0" fontId="8" fillId="0" borderId="0" xfId="0" applyFont="1"/>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xf numFmtId="0" fontId="11" fillId="0" borderId="1" xfId="0" applyFont="1" applyBorder="1"/>
    <xf numFmtId="9" fontId="11" fillId="0" borderId="1" xfId="0" applyNumberFormat="1" applyFont="1" applyBorder="1"/>
    <xf numFmtId="4" fontId="11" fillId="0" borderId="1" xfId="0" applyNumberFormat="1" applyFont="1" applyBorder="1"/>
    <xf numFmtId="0" fontId="12" fillId="0" borderId="0" xfId="0" applyFont="1" applyAlignment="1">
      <alignment horizontal="right"/>
    </xf>
    <xf numFmtId="0" fontId="12" fillId="0" borderId="0" xfId="0" applyFont="1"/>
    <xf numFmtId="0" fontId="3" fillId="2" borderId="1" xfId="0" applyFont="1" applyFill="1" applyBorder="1"/>
    <xf numFmtId="0" fontId="2" fillId="2" borderId="1" xfId="0" applyFont="1" applyFill="1" applyBorder="1"/>
    <xf numFmtId="1" fontId="3" fillId="2" borderId="1" xfId="0" applyNumberFormat="1" applyFont="1" applyFill="1" applyBorder="1"/>
    <xf numFmtId="4" fontId="3" fillId="2" borderId="1" xfId="0" applyNumberFormat="1" applyFont="1" applyFill="1" applyBorder="1"/>
    <xf numFmtId="4" fontId="2" fillId="0" borderId="1" xfId="0" applyNumberFormat="1" applyFont="1" applyBorder="1"/>
    <xf numFmtId="0" fontId="13" fillId="3" borderId="1" xfId="0" applyFont="1" applyFill="1" applyBorder="1"/>
    <xf numFmtId="0" fontId="2" fillId="4" borderId="1" xfId="0" applyFont="1" applyFill="1" applyBorder="1"/>
    <xf numFmtId="1" fontId="13" fillId="3" borderId="1" xfId="0" applyNumberFormat="1" applyFont="1" applyFill="1" applyBorder="1"/>
    <xf numFmtId="4" fontId="13" fillId="3" borderId="1" xfId="0" applyNumberFormat="1" applyFont="1" applyFill="1" applyBorder="1"/>
    <xf numFmtId="0" fontId="3" fillId="0" borderId="0" xfId="0" applyFont="1" applyAlignment="1">
      <alignment horizontal="center" vertical="center" wrapText="1"/>
    </xf>
    <xf numFmtId="0" fontId="9" fillId="5" borderId="1" xfId="0" applyFont="1" applyFill="1" applyBorder="1" applyAlignment="1">
      <alignment horizontal="center" vertical="center" wrapText="1"/>
    </xf>
    <xf numFmtId="0" fontId="14" fillId="0" borderId="0" xfId="0" applyFont="1"/>
    <xf numFmtId="0" fontId="11" fillId="0" borderId="1" xfId="0" quotePrefix="1" applyFont="1" applyBorder="1"/>
    <xf numFmtId="0" fontId="3" fillId="0" borderId="4" xfId="0" applyFont="1" applyBorder="1" applyAlignment="1">
      <alignment horizontal="center" vertical="center" wrapText="1"/>
    </xf>
    <xf numFmtId="0" fontId="3" fillId="5" borderId="4" xfId="0" applyFont="1" applyFill="1" applyBorder="1" applyAlignment="1">
      <alignment horizontal="center" vertical="center" wrapText="1"/>
    </xf>
    <xf numFmtId="1" fontId="11" fillId="0" borderId="1" xfId="0" applyNumberFormat="1" applyFont="1" applyBorder="1"/>
    <xf numFmtId="1" fontId="2" fillId="0" borderId="1" xfId="0" applyNumberFormat="1" applyFont="1" applyBorder="1"/>
    <xf numFmtId="0" fontId="9" fillId="0" borderId="0" xfId="0" applyFont="1" applyAlignment="1">
      <alignment vertical="center"/>
    </xf>
    <xf numFmtId="0" fontId="16" fillId="0" borderId="0" xfId="0" applyFont="1" applyAlignment="1">
      <alignment vertical="center" wrapText="1"/>
    </xf>
    <xf numFmtId="1" fontId="4" fillId="0" borderId="1" xfId="0" applyNumberFormat="1" applyFont="1" applyBorder="1"/>
    <xf numFmtId="4" fontId="4" fillId="0" borderId="1" xfId="0" applyNumberFormat="1" applyFont="1" applyBorder="1"/>
    <xf numFmtId="14" fontId="11" fillId="0" borderId="1" xfId="0" applyNumberFormat="1" applyFont="1" applyBorder="1"/>
    <xf numFmtId="10" fontId="11" fillId="0" borderId="1" xfId="0" applyNumberFormat="1" applyFont="1" applyBorder="1"/>
    <xf numFmtId="1" fontId="9" fillId="2" borderId="1" xfId="0" applyNumberFormat="1" applyFont="1" applyFill="1" applyBorder="1"/>
    <xf numFmtId="4" fontId="9" fillId="2" borderId="1" xfId="0" applyNumberFormat="1" applyFont="1" applyFill="1" applyBorder="1"/>
    <xf numFmtId="4" fontId="2" fillId="2" borderId="1" xfId="0" applyNumberFormat="1" applyFont="1" applyFill="1" applyBorder="1"/>
    <xf numFmtId="1" fontId="10" fillId="3" borderId="1" xfId="0" applyNumberFormat="1" applyFont="1" applyFill="1" applyBorder="1"/>
    <xf numFmtId="4" fontId="10" fillId="3" borderId="1" xfId="0" applyNumberFormat="1" applyFont="1" applyFill="1" applyBorder="1"/>
    <xf numFmtId="0" fontId="2" fillId="3" borderId="1" xfId="0" applyFont="1" applyFill="1" applyBorder="1"/>
    <xf numFmtId="4" fontId="18" fillId="3" borderId="1" xfId="0" applyNumberFormat="1" applyFont="1" applyFill="1" applyBorder="1"/>
    <xf numFmtId="0" fontId="2" fillId="0" borderId="0" xfId="0" applyFont="1" applyAlignment="1">
      <alignment horizontal="right"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4" fontId="3" fillId="6" borderId="1" xfId="0" applyNumberFormat="1" applyFont="1" applyFill="1" applyBorder="1" applyAlignment="1">
      <alignment horizontal="center" vertical="center" wrapText="1"/>
    </xf>
    <xf numFmtId="0" fontId="3" fillId="0" borderId="7" xfId="0" applyFont="1" applyBorder="1" applyAlignment="1">
      <alignment horizontal="center" vertical="center" wrapText="1"/>
    </xf>
    <xf numFmtId="0" fontId="3" fillId="6" borderId="1" xfId="0" applyFont="1" applyFill="1" applyBorder="1" applyAlignment="1">
      <alignment horizontal="center" vertical="center" wrapText="1"/>
    </xf>
    <xf numFmtId="0" fontId="3" fillId="0" borderId="8" xfId="0" applyFont="1" applyBorder="1" applyAlignment="1">
      <alignment horizontal="center" vertical="center" wrapText="1"/>
    </xf>
    <xf numFmtId="0" fontId="10" fillId="6"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9" fillId="0" borderId="1" xfId="0" applyFont="1" applyBorder="1" applyAlignment="1">
      <alignment horizontal="center" wrapText="1"/>
    </xf>
    <xf numFmtId="0" fontId="11" fillId="0" borderId="1" xfId="0" applyFont="1" applyBorder="1" applyAlignment="1">
      <alignment horizontal="right" vertical="center"/>
    </xf>
    <xf numFmtId="0" fontId="11" fillId="0" borderId="1" xfId="0" applyFont="1" applyBorder="1" applyAlignment="1">
      <alignment vertical="center" wrapText="1"/>
    </xf>
    <xf numFmtId="4" fontId="11" fillId="0" borderId="1" xfId="0" applyNumberFormat="1" applyFont="1" applyBorder="1" applyAlignment="1">
      <alignment horizontal="right" vertical="center"/>
    </xf>
    <xf numFmtId="0" fontId="2" fillId="0" borderId="1" xfId="0" applyFont="1" applyBorder="1" applyAlignment="1">
      <alignment horizontal="right" vertical="center"/>
    </xf>
    <xf numFmtId="0" fontId="2" fillId="0" borderId="1" xfId="0" applyFont="1" applyBorder="1" applyAlignment="1">
      <alignment vertical="center"/>
    </xf>
    <xf numFmtId="0" fontId="3" fillId="2" borderId="1" xfId="0" applyFont="1" applyFill="1" applyBorder="1" applyAlignment="1">
      <alignment horizontal="right" vertical="center"/>
    </xf>
    <xf numFmtId="0" fontId="2" fillId="2" borderId="1" xfId="0" applyFont="1" applyFill="1" applyBorder="1" applyAlignment="1">
      <alignment horizontal="right" vertical="center"/>
    </xf>
    <xf numFmtId="0" fontId="2" fillId="2" borderId="1" xfId="0" applyFont="1" applyFill="1" applyBorder="1" applyAlignment="1">
      <alignment vertical="center"/>
    </xf>
    <xf numFmtId="4" fontId="2" fillId="2" borderId="1" xfId="0" applyNumberFormat="1" applyFont="1" applyFill="1" applyBorder="1" applyAlignment="1">
      <alignment horizontal="right" vertical="center"/>
    </xf>
    <xf numFmtId="0" fontId="13" fillId="3" borderId="1" xfId="0" applyFont="1" applyFill="1" applyBorder="1" applyAlignment="1">
      <alignment horizontal="right" vertical="center"/>
    </xf>
    <xf numFmtId="0" fontId="2" fillId="3" borderId="1" xfId="0" applyFont="1" applyFill="1" applyBorder="1" applyAlignment="1">
      <alignment horizontal="right" vertical="center"/>
    </xf>
    <xf numFmtId="0" fontId="2" fillId="3" borderId="1" xfId="0" applyFont="1" applyFill="1" applyBorder="1" applyAlignment="1">
      <alignment vertical="center"/>
    </xf>
    <xf numFmtId="4" fontId="18" fillId="3" borderId="1" xfId="0" applyNumberFormat="1" applyFont="1" applyFill="1" applyBorder="1" applyAlignment="1">
      <alignment horizontal="right" vertical="center"/>
    </xf>
    <xf numFmtId="0" fontId="9" fillId="0" borderId="0" xfId="0" applyFont="1"/>
    <xf numFmtId="0" fontId="3" fillId="0" borderId="5"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5" borderId="1" xfId="0" applyFont="1" applyFill="1" applyBorder="1" applyAlignment="1">
      <alignment horizontal="center" vertical="center" wrapText="1"/>
    </xf>
    <xf numFmtId="0" fontId="4" fillId="0" borderId="1" xfId="0" applyFont="1" applyBorder="1" applyAlignment="1">
      <alignment horizontal="right"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2" fillId="0" borderId="1" xfId="0" applyFont="1" applyBorder="1" applyAlignment="1">
      <alignment horizontal="left"/>
    </xf>
    <xf numFmtId="4" fontId="2" fillId="3" borderId="1" xfId="0" applyNumberFormat="1" applyFont="1" applyFill="1" applyBorder="1"/>
    <xf numFmtId="0" fontId="6" fillId="0" borderId="0" xfId="0" applyFont="1"/>
    <xf numFmtId="0" fontId="2" fillId="0" borderId="0" xfId="0" applyFont="1" applyAlignment="1">
      <alignment vertical="center" wrapText="1"/>
    </xf>
    <xf numFmtId="0" fontId="4" fillId="0" borderId="0" xfId="0" applyFont="1" applyAlignment="1">
      <alignment horizontal="left" vertical="center" wrapText="1"/>
    </xf>
    <xf numFmtId="0" fontId="9" fillId="0" borderId="5" xfId="0" applyFont="1" applyBorder="1" applyAlignment="1">
      <alignment vertical="center" wrapText="1"/>
    </xf>
    <xf numFmtId="0" fontId="11" fillId="0" borderId="1" xfId="0" applyFont="1" applyBorder="1" applyAlignment="1">
      <alignment horizontal="left" vertical="center"/>
    </xf>
    <xf numFmtId="4" fontId="9" fillId="6" borderId="1" xfId="0" applyNumberFormat="1" applyFont="1" applyFill="1" applyBorder="1" applyAlignment="1">
      <alignment horizontal="center" vertical="center" wrapText="1"/>
    </xf>
    <xf numFmtId="14" fontId="4" fillId="0" borderId="1" xfId="0" applyNumberFormat="1" applyFont="1" applyBorder="1" applyAlignment="1">
      <alignment horizontal="right" vertical="center" wrapText="1"/>
    </xf>
    <xf numFmtId="0" fontId="4" fillId="0" borderId="1" xfId="0" applyFont="1" applyBorder="1" applyAlignment="1">
      <alignment horizontal="right" vertical="center" wrapText="1"/>
    </xf>
    <xf numFmtId="4" fontId="4" fillId="0" borderId="1" xfId="0" applyNumberFormat="1" applyFont="1" applyBorder="1" applyAlignment="1">
      <alignment horizontal="righ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2" fillId="0" borderId="0" xfId="0" applyFont="1" applyAlignment="1">
      <alignment horizontal="left" vertical="center" wrapText="1"/>
    </xf>
    <xf numFmtId="0" fontId="4" fillId="6" borderId="1" xfId="0" applyFont="1" applyFill="1" applyBorder="1" applyAlignment="1">
      <alignment horizontal="left" vertical="center" wrapText="1"/>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9" fillId="6" borderId="5"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1" xfId="0" applyFont="1" applyBorder="1" applyAlignment="1">
      <alignment horizontal="left"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4EE8D-B5C2-4E2D-9776-6D7A273807C1}">
  <dimension ref="A1:T118"/>
  <sheetViews>
    <sheetView tabSelected="1" topLeftCell="A8" zoomScale="70" zoomScaleNormal="70" zoomScaleSheetLayoutView="100" workbookViewId="0">
      <selection activeCell="I14" sqref="I14"/>
    </sheetView>
  </sheetViews>
  <sheetFormatPr baseColWidth="10" defaultRowHeight="16.5" x14ac:dyDescent="0.3"/>
  <cols>
    <col min="1" max="1" width="21.85546875" style="2" customWidth="1"/>
    <col min="2" max="2" width="26.7109375" style="2" customWidth="1"/>
    <col min="3" max="3" width="22.7109375" style="2" customWidth="1"/>
    <col min="4" max="4" width="21.42578125" style="2" customWidth="1"/>
    <col min="5" max="5" width="23.140625" style="2" customWidth="1"/>
    <col min="6" max="6" width="27.85546875" style="2" customWidth="1"/>
    <col min="7" max="8" width="25.140625" style="2" customWidth="1"/>
    <col min="9" max="9" width="25.7109375" style="2" customWidth="1"/>
    <col min="10" max="10" width="27.85546875" style="2" customWidth="1"/>
    <col min="11" max="11" width="29.85546875" style="2" customWidth="1"/>
    <col min="12" max="12" width="22.85546875" style="2" customWidth="1"/>
    <col min="13" max="13" width="23.5703125" style="2" customWidth="1"/>
    <col min="14" max="14" width="25" style="2" customWidth="1"/>
    <col min="15" max="15" width="26.7109375" style="2" customWidth="1"/>
    <col min="16" max="16" width="22.7109375" style="2" customWidth="1"/>
    <col min="17" max="16384" width="11.42578125" style="2"/>
  </cols>
  <sheetData>
    <row r="1" spans="1:12" ht="27" x14ac:dyDescent="0.5">
      <c r="A1" s="1" t="s">
        <v>0</v>
      </c>
    </row>
    <row r="3" spans="1:12" x14ac:dyDescent="0.3">
      <c r="A3" s="3" t="s">
        <v>1</v>
      </c>
    </row>
    <row r="5" spans="1:12" x14ac:dyDescent="0.3">
      <c r="A5" s="4" t="s">
        <v>2</v>
      </c>
    </row>
    <row r="6" spans="1:12" x14ac:dyDescent="0.3">
      <c r="A6" s="5"/>
    </row>
    <row r="8" spans="1:12" ht="39" customHeight="1" x14ac:dyDescent="0.3">
      <c r="A8" s="98" t="s">
        <v>3</v>
      </c>
      <c r="B8" s="98"/>
      <c r="C8" s="98"/>
      <c r="D8" s="98"/>
      <c r="E8" s="98"/>
      <c r="F8" s="98"/>
      <c r="G8" s="98"/>
      <c r="H8" s="98"/>
      <c r="I8" s="98"/>
      <c r="J8" s="98"/>
      <c r="K8" s="98"/>
      <c r="L8" s="98"/>
    </row>
    <row r="10" spans="1:12" x14ac:dyDescent="0.3">
      <c r="A10" s="2" t="s">
        <v>4</v>
      </c>
    </row>
    <row r="12" spans="1:12" x14ac:dyDescent="0.3">
      <c r="A12" s="4" t="s">
        <v>113</v>
      </c>
    </row>
    <row r="14" spans="1:12" x14ac:dyDescent="0.3">
      <c r="A14" s="6" t="s">
        <v>5</v>
      </c>
    </row>
    <row r="15" spans="1:12" x14ac:dyDescent="0.3">
      <c r="A15" s="6"/>
    </row>
    <row r="16" spans="1:12" x14ac:dyDescent="0.3">
      <c r="A16" s="7" t="s">
        <v>6</v>
      </c>
    </row>
    <row r="17" spans="1:20" x14ac:dyDescent="0.3">
      <c r="A17" s="6"/>
    </row>
    <row r="18" spans="1:20" x14ac:dyDescent="0.3">
      <c r="A18" s="8" t="s">
        <v>7</v>
      </c>
    </row>
    <row r="19" spans="1:20" ht="91.5" customHeight="1" x14ac:dyDescent="0.3">
      <c r="A19" s="9" t="s">
        <v>8</v>
      </c>
      <c r="B19" s="9" t="s">
        <v>9</v>
      </c>
      <c r="C19" s="9" t="s">
        <v>10</v>
      </c>
      <c r="D19" s="9" t="s">
        <v>11</v>
      </c>
      <c r="E19" s="10" t="s">
        <v>12</v>
      </c>
      <c r="F19" s="9" t="s">
        <v>13</v>
      </c>
      <c r="G19" s="9" t="s">
        <v>14</v>
      </c>
      <c r="H19" s="9" t="s">
        <v>121</v>
      </c>
      <c r="I19" s="9" t="s">
        <v>15</v>
      </c>
      <c r="J19" s="9" t="s">
        <v>16</v>
      </c>
      <c r="K19" s="9" t="s">
        <v>17</v>
      </c>
    </row>
    <row r="20" spans="1:20" ht="23.25" customHeight="1" x14ac:dyDescent="0.3">
      <c r="A20" s="11" t="s">
        <v>18</v>
      </c>
      <c r="B20" s="12" t="s">
        <v>19</v>
      </c>
      <c r="C20" s="12" t="s">
        <v>20</v>
      </c>
      <c r="D20" s="12" t="s">
        <v>21</v>
      </c>
      <c r="E20" s="12"/>
      <c r="F20" s="11"/>
      <c r="G20" s="12">
        <v>36</v>
      </c>
      <c r="H20" s="12">
        <v>2</v>
      </c>
      <c r="I20" s="13">
        <v>0.4</v>
      </c>
      <c r="J20" s="14">
        <v>3000</v>
      </c>
      <c r="K20" s="14">
        <f>G20*I20*J20</f>
        <v>43200</v>
      </c>
      <c r="M20" s="15">
        <v>1</v>
      </c>
      <c r="O20" s="16">
        <v>1</v>
      </c>
    </row>
    <row r="21" spans="1:20" ht="28.5" customHeight="1" x14ac:dyDescent="0.3">
      <c r="A21" s="11" t="s">
        <v>18</v>
      </c>
      <c r="B21" s="12" t="s">
        <v>19</v>
      </c>
      <c r="C21" s="12" t="s">
        <v>20</v>
      </c>
      <c r="D21" s="12" t="s">
        <v>21</v>
      </c>
      <c r="E21" s="12"/>
      <c r="F21" s="11"/>
      <c r="G21" s="12">
        <v>24</v>
      </c>
      <c r="H21" s="12">
        <v>1</v>
      </c>
      <c r="I21" s="13">
        <v>1</v>
      </c>
      <c r="J21" s="14">
        <v>3500</v>
      </c>
      <c r="K21" s="14">
        <f>G21*I21*J21</f>
        <v>84000</v>
      </c>
      <c r="M21" s="15" t="s">
        <v>22</v>
      </c>
      <c r="O21" s="16">
        <v>2</v>
      </c>
    </row>
    <row r="22" spans="1:20" ht="13.5" customHeight="1" x14ac:dyDescent="0.3">
      <c r="A22" s="17" t="s">
        <v>23</v>
      </c>
      <c r="B22" s="17"/>
      <c r="C22" s="17"/>
      <c r="D22" s="17"/>
      <c r="E22" s="17"/>
      <c r="F22" s="18"/>
      <c r="G22" s="17"/>
      <c r="H22" s="17"/>
      <c r="I22" s="19"/>
      <c r="J22" s="20"/>
      <c r="K22" s="20"/>
      <c r="M22" s="15" t="s">
        <v>24</v>
      </c>
    </row>
    <row r="23" spans="1:20" ht="13.5" customHeight="1" x14ac:dyDescent="0.3">
      <c r="A23" s="11" t="s">
        <v>25</v>
      </c>
      <c r="B23" s="11"/>
      <c r="C23" s="11"/>
      <c r="D23" s="11"/>
      <c r="E23" s="12"/>
      <c r="F23" s="11"/>
      <c r="G23" s="11"/>
      <c r="H23" s="12"/>
      <c r="I23" s="13"/>
      <c r="J23" s="21"/>
      <c r="K23" s="21"/>
      <c r="M23" s="15">
        <v>3</v>
      </c>
    </row>
    <row r="24" spans="1:20" ht="13.5" customHeight="1" x14ac:dyDescent="0.3">
      <c r="A24" s="11" t="s">
        <v>25</v>
      </c>
      <c r="B24" s="11"/>
      <c r="C24" s="11"/>
      <c r="D24" s="11"/>
      <c r="E24" s="12"/>
      <c r="F24" s="11"/>
      <c r="G24" s="11"/>
      <c r="H24" s="12"/>
      <c r="I24" s="13"/>
      <c r="J24" s="21"/>
      <c r="K24" s="21"/>
      <c r="M24" s="15">
        <v>4</v>
      </c>
    </row>
    <row r="25" spans="1:20" x14ac:dyDescent="0.3">
      <c r="A25" s="17" t="s">
        <v>26</v>
      </c>
      <c r="B25" s="17"/>
      <c r="C25" s="17"/>
      <c r="D25" s="17"/>
      <c r="E25" s="17"/>
      <c r="F25" s="18"/>
      <c r="G25" s="17"/>
      <c r="H25" s="17"/>
      <c r="I25" s="19"/>
      <c r="J25" s="20"/>
      <c r="K25" s="20"/>
    </row>
    <row r="26" spans="1:20" ht="15.75" customHeight="1" x14ac:dyDescent="0.3">
      <c r="A26" s="22" t="s">
        <v>27</v>
      </c>
      <c r="B26" s="22"/>
      <c r="C26" s="22"/>
      <c r="D26" s="22"/>
      <c r="E26" s="22"/>
      <c r="F26" s="23"/>
      <c r="G26" s="22"/>
      <c r="H26" s="22"/>
      <c r="I26" s="24"/>
      <c r="J26" s="25"/>
      <c r="K26" s="25"/>
    </row>
    <row r="27" spans="1:20" ht="38.25" customHeight="1" x14ac:dyDescent="0.3">
      <c r="A27" s="26"/>
      <c r="B27" s="26"/>
    </row>
    <row r="28" spans="1:20" ht="35.25" customHeight="1" x14ac:dyDescent="0.3">
      <c r="A28" s="7" t="s">
        <v>28</v>
      </c>
    </row>
    <row r="30" spans="1:20" x14ac:dyDescent="0.3">
      <c r="A30" s="8" t="s">
        <v>29</v>
      </c>
    </row>
    <row r="31" spans="1:20" ht="99" x14ac:dyDescent="0.3">
      <c r="A31" s="9" t="s">
        <v>8</v>
      </c>
      <c r="B31" s="9" t="s">
        <v>9</v>
      </c>
      <c r="C31" s="9" t="s">
        <v>30</v>
      </c>
      <c r="D31" s="27" t="s">
        <v>31</v>
      </c>
      <c r="E31" s="9" t="s">
        <v>32</v>
      </c>
      <c r="F31" s="9" t="s">
        <v>120</v>
      </c>
      <c r="G31" s="9" t="s">
        <v>33</v>
      </c>
      <c r="S31" s="28"/>
      <c r="T31" s="28"/>
    </row>
    <row r="32" spans="1:20" x14ac:dyDescent="0.3">
      <c r="A32" s="11" t="s">
        <v>18</v>
      </c>
      <c r="B32" s="12" t="s">
        <v>19</v>
      </c>
      <c r="C32" s="12" t="s">
        <v>34</v>
      </c>
      <c r="D32" s="14">
        <v>15000</v>
      </c>
      <c r="E32" s="12"/>
      <c r="F32" s="12"/>
      <c r="G32" s="29" t="s">
        <v>35</v>
      </c>
      <c r="S32" s="28" t="s">
        <v>36</v>
      </c>
      <c r="T32" s="28" t="s">
        <v>37</v>
      </c>
    </row>
    <row r="33" spans="1:20" x14ac:dyDescent="0.3">
      <c r="A33" s="11" t="s">
        <v>18</v>
      </c>
      <c r="B33" s="11"/>
      <c r="C33" s="11"/>
      <c r="D33" s="21"/>
      <c r="E33" s="12"/>
      <c r="F33" s="11"/>
      <c r="G33" s="11"/>
      <c r="S33" s="28" t="s">
        <v>38</v>
      </c>
      <c r="T33" s="28" t="s">
        <v>39</v>
      </c>
    </row>
    <row r="34" spans="1:20" x14ac:dyDescent="0.3">
      <c r="A34" s="17" t="s">
        <v>23</v>
      </c>
      <c r="B34" s="17"/>
      <c r="C34" s="17"/>
      <c r="D34" s="20">
        <f>SUM(D32:D33)</f>
        <v>15000</v>
      </c>
      <c r="E34" s="17"/>
      <c r="F34" s="17"/>
      <c r="G34" s="17"/>
      <c r="S34" s="28" t="s">
        <v>40</v>
      </c>
      <c r="T34" s="28"/>
    </row>
    <row r="35" spans="1:20" x14ac:dyDescent="0.3">
      <c r="A35" s="11" t="s">
        <v>25</v>
      </c>
      <c r="B35" s="11"/>
      <c r="C35" s="11"/>
      <c r="D35" s="21"/>
      <c r="E35" s="12"/>
      <c r="F35" s="11"/>
      <c r="G35" s="11"/>
      <c r="S35" s="28" t="s">
        <v>41</v>
      </c>
      <c r="T35" s="28"/>
    </row>
    <row r="36" spans="1:20" x14ac:dyDescent="0.3">
      <c r="A36" s="11" t="s">
        <v>25</v>
      </c>
      <c r="B36" s="11"/>
      <c r="C36" s="11"/>
      <c r="D36" s="21"/>
      <c r="E36" s="12"/>
      <c r="F36" s="11"/>
      <c r="G36" s="11"/>
      <c r="S36" s="28" t="s">
        <v>42</v>
      </c>
      <c r="T36" s="28"/>
    </row>
    <row r="37" spans="1:20" x14ac:dyDescent="0.3">
      <c r="A37" s="17" t="s">
        <v>26</v>
      </c>
      <c r="B37" s="17"/>
      <c r="C37" s="17"/>
      <c r="D37" s="20">
        <f>SUM(D35:D36)</f>
        <v>0</v>
      </c>
      <c r="E37" s="17"/>
      <c r="F37" s="17"/>
      <c r="G37" s="17"/>
      <c r="S37" s="28" t="s">
        <v>43</v>
      </c>
      <c r="T37" s="28"/>
    </row>
    <row r="38" spans="1:20" x14ac:dyDescent="0.3">
      <c r="A38" s="22" t="s">
        <v>27</v>
      </c>
      <c r="B38" s="22"/>
      <c r="C38" s="22"/>
      <c r="D38" s="25">
        <f>SUM(D32:D36)</f>
        <v>30000</v>
      </c>
      <c r="E38" s="22"/>
      <c r="F38" s="22"/>
      <c r="G38" s="22"/>
      <c r="S38" s="28" t="s">
        <v>44</v>
      </c>
      <c r="T38" s="28"/>
    </row>
    <row r="39" spans="1:20" ht="74.25" customHeight="1" x14ac:dyDescent="0.3">
      <c r="A39" s="99" t="s">
        <v>45</v>
      </c>
      <c r="B39" s="99"/>
      <c r="C39" s="99"/>
      <c r="D39" s="99"/>
      <c r="E39" s="99"/>
      <c r="F39" s="99"/>
      <c r="G39" s="99"/>
      <c r="S39" s="28" t="s">
        <v>46</v>
      </c>
      <c r="T39" s="28"/>
    </row>
    <row r="40" spans="1:20" ht="27" customHeight="1" x14ac:dyDescent="0.3">
      <c r="A40" s="99" t="s">
        <v>47</v>
      </c>
      <c r="B40" s="99"/>
      <c r="C40" s="99"/>
      <c r="D40" s="99"/>
      <c r="E40" s="99"/>
      <c r="F40" s="99"/>
      <c r="G40" s="99"/>
      <c r="S40" s="28" t="s">
        <v>48</v>
      </c>
      <c r="T40" s="28"/>
    </row>
    <row r="41" spans="1:20" ht="52.5" customHeight="1" x14ac:dyDescent="0.3">
      <c r="S41" s="28" t="s">
        <v>49</v>
      </c>
      <c r="T41" s="28"/>
    </row>
    <row r="42" spans="1:20" ht="33.75" customHeight="1" x14ac:dyDescent="0.3">
      <c r="A42" s="7" t="s">
        <v>50</v>
      </c>
      <c r="S42" s="28" t="s">
        <v>51</v>
      </c>
      <c r="T42" s="28"/>
    </row>
    <row r="43" spans="1:20" x14ac:dyDescent="0.3">
      <c r="A43" s="8" t="s">
        <v>52</v>
      </c>
      <c r="S43" s="28" t="s">
        <v>53</v>
      </c>
      <c r="T43" s="28"/>
    </row>
    <row r="44" spans="1:20" x14ac:dyDescent="0.3">
      <c r="S44" s="28" t="s">
        <v>54</v>
      </c>
      <c r="T44" s="28"/>
    </row>
    <row r="45" spans="1:20" ht="18.75" customHeight="1" x14ac:dyDescent="0.3">
      <c r="A45" s="76" t="s">
        <v>114</v>
      </c>
      <c r="S45" s="28" t="s">
        <v>55</v>
      </c>
      <c r="T45" s="28"/>
    </row>
    <row r="46" spans="1:20" ht="29.25" customHeight="1" x14ac:dyDescent="0.3">
      <c r="A46" s="100"/>
      <c r="B46" s="101"/>
      <c r="C46" s="101"/>
      <c r="D46" s="101"/>
      <c r="E46" s="101"/>
      <c r="F46" s="101"/>
      <c r="S46" s="28" t="s">
        <v>56</v>
      </c>
      <c r="T46" s="28"/>
    </row>
    <row r="47" spans="1:20" ht="66.75" customHeight="1" x14ac:dyDescent="0.3">
      <c r="A47" s="30" t="s">
        <v>8</v>
      </c>
      <c r="B47" s="30" t="s">
        <v>9</v>
      </c>
      <c r="C47" s="30" t="s">
        <v>57</v>
      </c>
      <c r="D47" s="30" t="s">
        <v>58</v>
      </c>
      <c r="E47" s="30" t="s">
        <v>59</v>
      </c>
      <c r="F47" s="31" t="s">
        <v>31</v>
      </c>
      <c r="R47" s="28"/>
      <c r="S47" s="28"/>
    </row>
    <row r="48" spans="1:20" x14ac:dyDescent="0.3">
      <c r="A48" s="12" t="s">
        <v>18</v>
      </c>
      <c r="B48" s="11"/>
      <c r="C48" s="12" t="s">
        <v>60</v>
      </c>
      <c r="D48" s="32">
        <v>100</v>
      </c>
      <c r="E48" s="14">
        <v>10</v>
      </c>
      <c r="F48" s="14">
        <f>D48*E48</f>
        <v>1000</v>
      </c>
    </row>
    <row r="49" spans="1:16" x14ac:dyDescent="0.3">
      <c r="A49" s="11" t="s">
        <v>18</v>
      </c>
      <c r="B49" s="11"/>
      <c r="C49" s="11"/>
      <c r="D49" s="33"/>
      <c r="E49" s="21"/>
      <c r="F49" s="21">
        <f t="shared" ref="F49:F52" si="0">D49*E49</f>
        <v>0</v>
      </c>
    </row>
    <row r="50" spans="1:16" x14ac:dyDescent="0.3">
      <c r="A50" s="17" t="s">
        <v>23</v>
      </c>
      <c r="B50" s="17"/>
      <c r="C50" s="17"/>
      <c r="D50" s="19">
        <f>SUM(D48:D49)</f>
        <v>100</v>
      </c>
      <c r="E50" s="20">
        <f t="shared" ref="E50:F50" si="1">SUM(E48:E49)</f>
        <v>10</v>
      </c>
      <c r="F50" s="20">
        <f t="shared" si="1"/>
        <v>1000</v>
      </c>
    </row>
    <row r="51" spans="1:16" x14ac:dyDescent="0.3">
      <c r="A51" s="11" t="s">
        <v>25</v>
      </c>
      <c r="B51" s="11"/>
      <c r="C51" s="11"/>
      <c r="D51" s="32"/>
      <c r="E51" s="14"/>
      <c r="F51" s="14">
        <f t="shared" si="0"/>
        <v>0</v>
      </c>
    </row>
    <row r="52" spans="1:16" x14ac:dyDescent="0.3">
      <c r="A52" s="11" t="s">
        <v>25</v>
      </c>
      <c r="B52" s="11"/>
      <c r="C52" s="11"/>
      <c r="D52" s="33"/>
      <c r="E52" s="21"/>
      <c r="F52" s="21">
        <f t="shared" si="0"/>
        <v>0</v>
      </c>
    </row>
    <row r="53" spans="1:16" x14ac:dyDescent="0.3">
      <c r="A53" s="17" t="s">
        <v>26</v>
      </c>
      <c r="B53" s="17"/>
      <c r="C53" s="17"/>
      <c r="D53" s="19">
        <f>SUM(D51:D52)</f>
        <v>0</v>
      </c>
      <c r="E53" s="20">
        <f t="shared" ref="E53:F53" si="2">SUM(E51:E52)</f>
        <v>0</v>
      </c>
      <c r="F53" s="20">
        <f t="shared" si="2"/>
        <v>0</v>
      </c>
    </row>
    <row r="54" spans="1:16" x14ac:dyDescent="0.3">
      <c r="A54" s="22" t="s">
        <v>61</v>
      </c>
      <c r="B54" s="22"/>
      <c r="C54" s="22"/>
      <c r="D54" s="24"/>
      <c r="E54" s="25"/>
      <c r="F54" s="25">
        <f>F50+F53</f>
        <v>1000</v>
      </c>
    </row>
    <row r="55" spans="1:16" ht="45.75" customHeight="1" x14ac:dyDescent="0.3"/>
    <row r="56" spans="1:16" ht="19.5" customHeight="1" x14ac:dyDescent="0.3">
      <c r="A56" s="34" t="s">
        <v>115</v>
      </c>
    </row>
    <row r="57" spans="1:16" ht="30.75" customHeight="1" x14ac:dyDescent="0.3">
      <c r="A57" s="102" t="s">
        <v>116</v>
      </c>
      <c r="B57" s="103"/>
      <c r="C57" s="103"/>
      <c r="D57" s="103"/>
      <c r="E57" s="103"/>
      <c r="F57" s="103"/>
      <c r="G57" s="103"/>
      <c r="H57" s="103"/>
      <c r="I57" s="103"/>
      <c r="J57" s="103"/>
      <c r="K57" s="103"/>
      <c r="L57" s="103"/>
      <c r="M57" s="103"/>
      <c r="N57" s="103"/>
      <c r="O57" s="104"/>
      <c r="P57" s="35"/>
    </row>
    <row r="58" spans="1:16" ht="99" x14ac:dyDescent="0.3">
      <c r="A58" s="9" t="s">
        <v>8</v>
      </c>
      <c r="B58" s="9" t="s">
        <v>9</v>
      </c>
      <c r="C58" s="9" t="s">
        <v>62</v>
      </c>
      <c r="D58" s="9" t="s">
        <v>58</v>
      </c>
      <c r="E58" s="9" t="s">
        <v>63</v>
      </c>
      <c r="F58" s="9" t="s">
        <v>79</v>
      </c>
      <c r="G58" s="9" t="s">
        <v>64</v>
      </c>
      <c r="H58" s="9" t="s">
        <v>65</v>
      </c>
      <c r="I58" s="9" t="s">
        <v>66</v>
      </c>
      <c r="J58" s="9" t="s">
        <v>67</v>
      </c>
      <c r="K58" s="27" t="s">
        <v>31</v>
      </c>
      <c r="L58" s="9" t="s">
        <v>68</v>
      </c>
      <c r="M58" s="9" t="s">
        <v>122</v>
      </c>
      <c r="N58" s="9" t="s">
        <v>69</v>
      </c>
    </row>
    <row r="59" spans="1:16" x14ac:dyDescent="0.3">
      <c r="A59" s="12" t="s">
        <v>18</v>
      </c>
      <c r="B59" s="11"/>
      <c r="C59" s="12" t="s">
        <v>70</v>
      </c>
      <c r="D59" s="36">
        <v>1</v>
      </c>
      <c r="E59" s="37">
        <v>6000</v>
      </c>
      <c r="F59" s="14">
        <f>D59*E59</f>
        <v>6000</v>
      </c>
      <c r="G59" s="38">
        <v>45261</v>
      </c>
      <c r="H59" s="12">
        <v>60</v>
      </c>
      <c r="I59" s="12">
        <v>34</v>
      </c>
      <c r="J59" s="39">
        <v>0.5</v>
      </c>
      <c r="K59" s="14">
        <f>(F59/H59*I59)*J59</f>
        <v>1700</v>
      </c>
      <c r="L59" s="39">
        <f>K59/F59</f>
        <v>0.28333333333333333</v>
      </c>
      <c r="M59" s="12"/>
      <c r="N59" s="12"/>
    </row>
    <row r="60" spans="1:16" x14ac:dyDescent="0.3">
      <c r="A60" s="11" t="s">
        <v>18</v>
      </c>
      <c r="B60" s="11"/>
      <c r="C60" s="11" t="s">
        <v>71</v>
      </c>
      <c r="D60" s="36">
        <v>2</v>
      </c>
      <c r="E60" s="37">
        <v>2000</v>
      </c>
      <c r="F60" s="14">
        <f t="shared" ref="F60" si="3">D60*E60</f>
        <v>4000</v>
      </c>
      <c r="G60" s="38">
        <v>45261</v>
      </c>
      <c r="H60" s="12">
        <v>24</v>
      </c>
      <c r="I60" s="12">
        <v>24</v>
      </c>
      <c r="J60" s="39">
        <v>1</v>
      </c>
      <c r="K60" s="14">
        <f>(F60/H60*I60)*J60</f>
        <v>4000</v>
      </c>
      <c r="L60" s="39">
        <f>K60/F60</f>
        <v>1</v>
      </c>
      <c r="M60" s="12"/>
      <c r="N60" s="12" t="s">
        <v>72</v>
      </c>
    </row>
    <row r="61" spans="1:16" x14ac:dyDescent="0.3">
      <c r="A61" s="17" t="s">
        <v>23</v>
      </c>
      <c r="B61" s="17"/>
      <c r="C61" s="17"/>
      <c r="D61" s="40"/>
      <c r="E61" s="41"/>
      <c r="F61" s="20">
        <f t="shared" ref="F61" si="4">SUM(F59:F60)</f>
        <v>10000</v>
      </c>
      <c r="G61" s="18"/>
      <c r="H61" s="18"/>
      <c r="I61" s="18"/>
      <c r="J61" s="18"/>
      <c r="K61" s="42">
        <f>SUM(K59:K60)</f>
        <v>5700</v>
      </c>
      <c r="L61" s="18"/>
      <c r="M61" s="17"/>
      <c r="N61" s="18"/>
    </row>
    <row r="62" spans="1:16" x14ac:dyDescent="0.3">
      <c r="A62" s="11" t="s">
        <v>25</v>
      </c>
      <c r="B62" s="11"/>
      <c r="C62" s="11"/>
      <c r="D62" s="36">
        <v>200</v>
      </c>
      <c r="E62" s="37">
        <v>15</v>
      </c>
      <c r="F62" s="21">
        <f t="shared" ref="F62:F63" si="5">D62*E62</f>
        <v>3000</v>
      </c>
      <c r="G62" s="11"/>
      <c r="H62" s="11"/>
      <c r="I62" s="11"/>
      <c r="J62" s="11"/>
      <c r="K62" s="11"/>
      <c r="L62" s="11"/>
      <c r="M62" s="12"/>
      <c r="N62" s="11"/>
    </row>
    <row r="63" spans="1:16" x14ac:dyDescent="0.3">
      <c r="A63" s="11" t="s">
        <v>25</v>
      </c>
      <c r="B63" s="11"/>
      <c r="C63" s="11"/>
      <c r="D63" s="36"/>
      <c r="E63" s="37"/>
      <c r="F63" s="21">
        <f t="shared" si="5"/>
        <v>0</v>
      </c>
      <c r="G63" s="11"/>
      <c r="H63" s="11"/>
      <c r="I63" s="11"/>
      <c r="J63" s="11"/>
      <c r="K63" s="11"/>
      <c r="L63" s="11"/>
      <c r="M63" s="12"/>
      <c r="N63" s="11"/>
    </row>
    <row r="64" spans="1:16" x14ac:dyDescent="0.3">
      <c r="A64" s="17" t="s">
        <v>26</v>
      </c>
      <c r="B64" s="17"/>
      <c r="C64" s="17"/>
      <c r="D64" s="40">
        <f>SUM(D62:D63)</f>
        <v>200</v>
      </c>
      <c r="E64" s="41">
        <f t="shared" ref="E64:F64" si="6">SUM(E62:E63)</f>
        <v>15</v>
      </c>
      <c r="F64" s="20">
        <f t="shared" si="6"/>
        <v>3000</v>
      </c>
      <c r="G64" s="18"/>
      <c r="H64" s="18"/>
      <c r="I64" s="18"/>
      <c r="J64" s="18"/>
      <c r="K64" s="18">
        <f>SUM(K62:K63)</f>
        <v>0</v>
      </c>
      <c r="L64" s="18"/>
      <c r="M64" s="17"/>
      <c r="N64" s="18"/>
    </row>
    <row r="65" spans="1:16" x14ac:dyDescent="0.3">
      <c r="A65" s="22" t="s">
        <v>61</v>
      </c>
      <c r="B65" s="22"/>
      <c r="C65" s="22"/>
      <c r="D65" s="43"/>
      <c r="E65" s="44"/>
      <c r="F65" s="25">
        <f>F61+F64</f>
        <v>13000</v>
      </c>
      <c r="G65" s="45"/>
      <c r="H65" s="45"/>
      <c r="I65" s="45"/>
      <c r="J65" s="45"/>
      <c r="K65" s="46">
        <f>K61+K64</f>
        <v>5700</v>
      </c>
      <c r="L65" s="45"/>
      <c r="M65" s="22"/>
      <c r="N65" s="45"/>
    </row>
    <row r="66" spans="1:16" ht="57.75" customHeight="1" x14ac:dyDescent="0.3">
      <c r="A66" s="95" t="s">
        <v>73</v>
      </c>
      <c r="B66" s="96"/>
      <c r="C66" s="96"/>
      <c r="D66" s="96"/>
      <c r="E66" s="96"/>
      <c r="F66" s="96"/>
      <c r="G66" s="96"/>
      <c r="H66" s="96"/>
      <c r="I66" s="96"/>
      <c r="J66" s="96"/>
      <c r="K66" s="96"/>
      <c r="L66" s="96"/>
      <c r="M66" s="96"/>
      <c r="N66" s="96"/>
      <c r="O66" s="97"/>
    </row>
    <row r="67" spans="1:16" ht="24.75" customHeight="1" x14ac:dyDescent="0.3">
      <c r="A67" s="113" t="s">
        <v>47</v>
      </c>
      <c r="B67" s="113"/>
      <c r="C67" s="113"/>
      <c r="D67" s="113"/>
      <c r="E67" s="113"/>
      <c r="F67" s="113"/>
      <c r="G67" s="113"/>
      <c r="H67" s="113"/>
      <c r="I67" s="113"/>
      <c r="J67" s="113"/>
      <c r="K67" s="113"/>
      <c r="L67" s="113"/>
      <c r="M67" s="113"/>
      <c r="N67" s="113"/>
      <c r="O67" s="113"/>
    </row>
    <row r="68" spans="1:16" ht="27.75" customHeight="1" x14ac:dyDescent="0.3">
      <c r="A68" s="47"/>
      <c r="B68" s="47"/>
      <c r="C68" s="47"/>
      <c r="D68" s="47"/>
      <c r="E68" s="47"/>
      <c r="F68" s="47"/>
      <c r="G68" s="47"/>
      <c r="H68" s="47"/>
      <c r="I68" s="47"/>
      <c r="J68" s="47"/>
      <c r="K68" s="47"/>
      <c r="L68" s="47"/>
      <c r="M68" s="47"/>
      <c r="N68" s="47"/>
      <c r="O68" s="47"/>
    </row>
    <row r="69" spans="1:16" ht="54" customHeight="1" x14ac:dyDescent="0.3">
      <c r="A69" s="114" t="s">
        <v>117</v>
      </c>
      <c r="B69" s="115"/>
      <c r="C69" s="115"/>
      <c r="D69" s="115"/>
      <c r="E69" s="115"/>
      <c r="F69" s="115"/>
      <c r="G69" s="116"/>
      <c r="I69" s="114" t="s">
        <v>74</v>
      </c>
      <c r="J69" s="115"/>
      <c r="K69" s="115"/>
      <c r="L69" s="115"/>
      <c r="M69" s="115"/>
      <c r="N69" s="115"/>
      <c r="O69" s="115"/>
      <c r="P69" s="116"/>
    </row>
    <row r="70" spans="1:16" ht="54" customHeight="1" x14ac:dyDescent="0.3">
      <c r="A70" s="102" t="s">
        <v>75</v>
      </c>
      <c r="B70" s="103"/>
      <c r="C70" s="103"/>
      <c r="D70" s="103"/>
      <c r="E70" s="103"/>
      <c r="F70" s="103"/>
      <c r="G70" s="104"/>
      <c r="I70" s="117" t="s">
        <v>76</v>
      </c>
      <c r="J70" s="118"/>
      <c r="K70" s="118"/>
      <c r="L70" s="118"/>
      <c r="M70" s="118"/>
      <c r="N70" s="118"/>
      <c r="O70" s="118"/>
      <c r="P70" s="119"/>
    </row>
    <row r="71" spans="1:16" ht="93" customHeight="1" x14ac:dyDescent="0.3">
      <c r="A71" s="30" t="s">
        <v>8</v>
      </c>
      <c r="B71" s="30" t="s">
        <v>9</v>
      </c>
      <c r="C71" s="30" t="s">
        <v>62</v>
      </c>
      <c r="D71" s="49" t="s">
        <v>77</v>
      </c>
      <c r="E71" s="31" t="s">
        <v>31</v>
      </c>
      <c r="F71" s="49" t="s">
        <v>123</v>
      </c>
      <c r="G71" s="49" t="s">
        <v>78</v>
      </c>
      <c r="H71" s="47"/>
      <c r="I71" s="49" t="s">
        <v>79</v>
      </c>
      <c r="J71" s="49" t="s">
        <v>80</v>
      </c>
      <c r="K71" s="49" t="s">
        <v>65</v>
      </c>
      <c r="L71" s="49" t="s">
        <v>81</v>
      </c>
      <c r="M71" s="49" t="s">
        <v>82</v>
      </c>
      <c r="N71" s="49" t="s">
        <v>83</v>
      </c>
      <c r="O71" s="49" t="s">
        <v>84</v>
      </c>
      <c r="P71" s="49" t="s">
        <v>85</v>
      </c>
    </row>
    <row r="72" spans="1:16" ht="19.5" customHeight="1" x14ac:dyDescent="0.3">
      <c r="A72" s="10" t="s">
        <v>18</v>
      </c>
      <c r="B72" s="10"/>
      <c r="C72" s="10"/>
      <c r="D72" s="10"/>
      <c r="E72" s="50">
        <f>P72</f>
        <v>14000</v>
      </c>
      <c r="F72" s="12"/>
      <c r="G72" s="12"/>
      <c r="H72" s="51"/>
      <c r="I72" s="91">
        <v>20000</v>
      </c>
      <c r="J72" s="92">
        <v>45292</v>
      </c>
      <c r="K72" s="93">
        <v>60</v>
      </c>
      <c r="L72" s="92">
        <v>45474</v>
      </c>
      <c r="M72" s="92">
        <v>46387</v>
      </c>
      <c r="N72" s="92">
        <v>46752</v>
      </c>
      <c r="O72" s="93">
        <v>42</v>
      </c>
      <c r="P72" s="94">
        <f>ROUND(O72/K72*I72,2)</f>
        <v>14000</v>
      </c>
    </row>
    <row r="73" spans="1:16" ht="19.5" customHeight="1" x14ac:dyDescent="0.3">
      <c r="A73" s="10" t="s">
        <v>18</v>
      </c>
      <c r="B73" s="10"/>
      <c r="C73" s="10"/>
      <c r="D73" s="10"/>
      <c r="E73" s="52"/>
      <c r="F73" s="12"/>
      <c r="G73" s="12" t="s">
        <v>72</v>
      </c>
      <c r="H73" s="53"/>
      <c r="I73" s="54"/>
      <c r="J73" s="54"/>
      <c r="K73" s="54"/>
      <c r="L73" s="54"/>
      <c r="M73" s="54"/>
      <c r="N73" s="54"/>
      <c r="O73" s="54"/>
      <c r="P73" s="54"/>
    </row>
    <row r="74" spans="1:16" ht="28.5" customHeight="1" x14ac:dyDescent="0.3">
      <c r="A74" s="55" t="s">
        <v>23</v>
      </c>
      <c r="B74" s="55"/>
      <c r="C74" s="55"/>
      <c r="D74" s="55"/>
      <c r="E74" s="55"/>
      <c r="F74" s="17"/>
      <c r="G74" s="18"/>
      <c r="H74" s="56"/>
      <c r="I74" s="57"/>
      <c r="J74" s="57"/>
      <c r="K74" s="57"/>
      <c r="L74" s="57"/>
      <c r="M74" s="57"/>
      <c r="N74" s="57"/>
      <c r="O74" s="57"/>
      <c r="P74" s="57"/>
    </row>
    <row r="75" spans="1:16" ht="19.5" customHeight="1" x14ac:dyDescent="0.3">
      <c r="A75" s="10" t="s">
        <v>25</v>
      </c>
      <c r="B75" s="10"/>
      <c r="C75" s="10"/>
      <c r="D75" s="10"/>
      <c r="E75" s="52"/>
      <c r="F75" s="12"/>
      <c r="G75" s="11"/>
      <c r="H75" s="51"/>
      <c r="I75" s="58"/>
      <c r="J75" s="58"/>
      <c r="K75" s="58"/>
      <c r="L75" s="58"/>
      <c r="M75" s="58"/>
      <c r="N75" s="58"/>
      <c r="O75" s="58"/>
      <c r="P75" s="58"/>
    </row>
    <row r="76" spans="1:16" ht="17.25" customHeight="1" x14ac:dyDescent="0.3">
      <c r="A76" s="10" t="s">
        <v>25</v>
      </c>
      <c r="B76" s="10"/>
      <c r="C76" s="10"/>
      <c r="D76" s="10"/>
      <c r="E76" s="52"/>
      <c r="F76" s="12"/>
      <c r="G76" s="11"/>
      <c r="H76" s="51"/>
      <c r="I76" s="58"/>
      <c r="J76" s="58"/>
      <c r="K76" s="58"/>
      <c r="L76" s="58"/>
      <c r="M76" s="58"/>
      <c r="N76" s="58"/>
      <c r="O76" s="58"/>
      <c r="P76" s="58"/>
    </row>
    <row r="77" spans="1:16" ht="37.5" customHeight="1" x14ac:dyDescent="0.3">
      <c r="A77" s="55" t="s">
        <v>26</v>
      </c>
      <c r="B77" s="55"/>
      <c r="C77" s="55"/>
      <c r="D77" s="55"/>
      <c r="E77" s="55"/>
      <c r="F77" s="17"/>
      <c r="G77" s="18"/>
      <c r="H77" s="56"/>
      <c r="I77" s="57"/>
      <c r="J77" s="57"/>
      <c r="K77" s="57"/>
      <c r="L77" s="57"/>
      <c r="M77" s="57"/>
      <c r="N77" s="57"/>
      <c r="O77" s="57"/>
      <c r="P77" s="57"/>
    </row>
    <row r="78" spans="1:16" ht="38.25" customHeight="1" x14ac:dyDescent="0.3">
      <c r="A78" s="59" t="s">
        <v>61</v>
      </c>
      <c r="B78" s="59"/>
      <c r="C78" s="59"/>
      <c r="D78" s="59"/>
      <c r="E78" s="59"/>
      <c r="F78" s="22"/>
      <c r="G78" s="45"/>
      <c r="H78" s="60"/>
      <c r="I78" s="61"/>
      <c r="J78" s="61"/>
      <c r="K78" s="61"/>
      <c r="L78" s="61"/>
      <c r="M78" s="61"/>
      <c r="N78" s="61"/>
      <c r="O78" s="61"/>
      <c r="P78" s="61"/>
    </row>
    <row r="79" spans="1:16" ht="55.5" customHeight="1" x14ac:dyDescent="0.3">
      <c r="A79" s="105" t="s">
        <v>86</v>
      </c>
      <c r="B79" s="106"/>
      <c r="C79" s="106"/>
      <c r="D79" s="106"/>
      <c r="E79" s="106"/>
      <c r="F79" s="106"/>
      <c r="G79" s="107"/>
      <c r="H79" s="47"/>
      <c r="I79" s="47"/>
      <c r="J79" s="47"/>
      <c r="K79" s="47"/>
      <c r="L79" s="47"/>
      <c r="M79" s="47"/>
      <c r="N79" s="47"/>
    </row>
    <row r="80" spans="1:16" ht="35.25" customHeight="1" x14ac:dyDescent="0.3">
      <c r="A80" s="105" t="s">
        <v>87</v>
      </c>
      <c r="B80" s="106"/>
      <c r="C80" s="106"/>
      <c r="D80" s="106"/>
      <c r="E80" s="106"/>
      <c r="F80" s="106"/>
      <c r="G80" s="107"/>
      <c r="H80" s="47"/>
      <c r="I80" s="47"/>
      <c r="J80" s="47"/>
      <c r="K80" s="47"/>
      <c r="L80" s="47"/>
      <c r="M80" s="47"/>
      <c r="N80" s="47"/>
    </row>
    <row r="81" spans="1:7" ht="49.5" customHeight="1" x14ac:dyDescent="0.3"/>
    <row r="82" spans="1:7" ht="34.5" customHeight="1" x14ac:dyDescent="0.3">
      <c r="A82" s="7" t="s">
        <v>88</v>
      </c>
    </row>
    <row r="83" spans="1:7" x14ac:dyDescent="0.3">
      <c r="A83" s="8" t="s">
        <v>89</v>
      </c>
    </row>
    <row r="84" spans="1:7" ht="66" x14ac:dyDescent="0.3">
      <c r="A84" s="48" t="s">
        <v>8</v>
      </c>
      <c r="B84" s="9" t="s">
        <v>9</v>
      </c>
      <c r="C84" s="9" t="s">
        <v>90</v>
      </c>
      <c r="D84" s="9" t="s">
        <v>91</v>
      </c>
      <c r="E84" s="27" t="s">
        <v>31</v>
      </c>
      <c r="F84" s="9" t="s">
        <v>92</v>
      </c>
      <c r="G84" s="62" t="s">
        <v>93</v>
      </c>
    </row>
    <row r="85" spans="1:7" ht="29.25" customHeight="1" x14ac:dyDescent="0.3">
      <c r="A85" s="63" t="s">
        <v>18</v>
      </c>
      <c r="B85" s="11"/>
      <c r="C85" s="63" t="s">
        <v>94</v>
      </c>
      <c r="D85" s="64" t="s">
        <v>95</v>
      </c>
      <c r="E85" s="65">
        <v>15000</v>
      </c>
      <c r="F85" s="12"/>
      <c r="G85" s="63" t="s">
        <v>96</v>
      </c>
    </row>
    <row r="86" spans="1:7" x14ac:dyDescent="0.3">
      <c r="A86" s="66" t="s">
        <v>18</v>
      </c>
      <c r="B86" s="11"/>
      <c r="C86" s="66"/>
      <c r="D86" s="67"/>
      <c r="E86" s="66"/>
      <c r="F86" s="12"/>
      <c r="G86" s="66"/>
    </row>
    <row r="87" spans="1:7" x14ac:dyDescent="0.3">
      <c r="A87" s="68" t="s">
        <v>23</v>
      </c>
      <c r="B87" s="17"/>
      <c r="C87" s="69"/>
      <c r="D87" s="70"/>
      <c r="E87" s="71">
        <f>SUM(E85:E86)</f>
        <v>15000</v>
      </c>
      <c r="F87" s="17"/>
      <c r="G87" s="69"/>
    </row>
    <row r="88" spans="1:7" x14ac:dyDescent="0.3">
      <c r="A88" s="66" t="s">
        <v>25</v>
      </c>
      <c r="B88" s="11"/>
      <c r="C88" s="66"/>
      <c r="D88" s="67"/>
      <c r="E88" s="66"/>
      <c r="F88" s="12"/>
      <c r="G88" s="66"/>
    </row>
    <row r="89" spans="1:7" x14ac:dyDescent="0.3">
      <c r="A89" s="66" t="s">
        <v>25</v>
      </c>
      <c r="B89" s="11"/>
      <c r="C89" s="66"/>
      <c r="D89" s="67"/>
      <c r="E89" s="66"/>
      <c r="F89" s="12"/>
      <c r="G89" s="66"/>
    </row>
    <row r="90" spans="1:7" x14ac:dyDescent="0.3">
      <c r="A90" s="68" t="s">
        <v>26</v>
      </c>
      <c r="B90" s="17"/>
      <c r="C90" s="69"/>
      <c r="D90" s="70"/>
      <c r="E90" s="69">
        <f>SUM(E88:E89)</f>
        <v>0</v>
      </c>
      <c r="F90" s="17"/>
      <c r="G90" s="69"/>
    </row>
    <row r="91" spans="1:7" x14ac:dyDescent="0.3">
      <c r="A91" s="72" t="s">
        <v>61</v>
      </c>
      <c r="B91" s="22"/>
      <c r="C91" s="73"/>
      <c r="D91" s="74"/>
      <c r="E91" s="75">
        <f>E87+E90</f>
        <v>15000</v>
      </c>
      <c r="F91" s="22"/>
      <c r="G91" s="73"/>
    </row>
    <row r="92" spans="1:7" ht="48" customHeight="1" x14ac:dyDescent="0.3">
      <c r="A92" s="108" t="s">
        <v>97</v>
      </c>
      <c r="B92" s="109"/>
      <c r="C92" s="109"/>
      <c r="D92" s="109"/>
      <c r="E92" s="109"/>
      <c r="F92" s="109"/>
      <c r="G92" s="110"/>
    </row>
    <row r="93" spans="1:7" ht="45" customHeight="1" x14ac:dyDescent="0.3"/>
    <row r="94" spans="1:7" x14ac:dyDescent="0.3">
      <c r="A94" s="76" t="s">
        <v>118</v>
      </c>
    </row>
    <row r="95" spans="1:7" x14ac:dyDescent="0.3">
      <c r="A95" s="4" t="s">
        <v>119</v>
      </c>
    </row>
    <row r="96" spans="1:7" x14ac:dyDescent="0.3">
      <c r="A96" s="8" t="s">
        <v>98</v>
      </c>
    </row>
    <row r="98" spans="1:8" ht="77.25" customHeight="1" x14ac:dyDescent="0.3">
      <c r="A98" s="77" t="s">
        <v>8</v>
      </c>
      <c r="B98" s="10" t="s">
        <v>9</v>
      </c>
      <c r="C98" s="78" t="s">
        <v>99</v>
      </c>
      <c r="D98" s="79" t="s">
        <v>100</v>
      </c>
      <c r="E98" s="80" t="s">
        <v>31</v>
      </c>
    </row>
    <row r="99" spans="1:8" ht="24" customHeight="1" x14ac:dyDescent="0.3">
      <c r="A99" s="81" t="s">
        <v>101</v>
      </c>
      <c r="B99" s="11"/>
      <c r="C99" s="63"/>
      <c r="D99" s="65"/>
      <c r="E99" s="65"/>
    </row>
    <row r="100" spans="1:8" x14ac:dyDescent="0.3">
      <c r="A100" s="66" t="s">
        <v>18</v>
      </c>
      <c r="B100" s="11"/>
      <c r="C100" s="11"/>
      <c r="D100" s="11"/>
      <c r="E100" s="11"/>
    </row>
    <row r="101" spans="1:8" x14ac:dyDescent="0.3">
      <c r="A101" s="68" t="s">
        <v>23</v>
      </c>
      <c r="B101" s="17"/>
      <c r="C101" s="18"/>
      <c r="D101" s="42"/>
      <c r="E101" s="42">
        <f>SUM(E99:E100)</f>
        <v>0</v>
      </c>
    </row>
    <row r="102" spans="1:8" ht="33" x14ac:dyDescent="0.3">
      <c r="A102" s="82" t="s">
        <v>25</v>
      </c>
      <c r="B102" s="78"/>
      <c r="C102" s="83" t="s">
        <v>102</v>
      </c>
      <c r="D102" s="65">
        <v>40000</v>
      </c>
      <c r="E102" s="65">
        <v>5000</v>
      </c>
    </row>
    <row r="103" spans="1:8" x14ac:dyDescent="0.3">
      <c r="A103" s="66" t="s">
        <v>25</v>
      </c>
      <c r="B103" s="11"/>
      <c r="C103" s="84"/>
      <c r="D103" s="11"/>
      <c r="E103" s="11"/>
    </row>
    <row r="104" spans="1:8" x14ac:dyDescent="0.3">
      <c r="A104" s="68" t="s">
        <v>26</v>
      </c>
      <c r="B104" s="17"/>
      <c r="C104" s="18"/>
      <c r="D104" s="42"/>
      <c r="E104" s="42">
        <f>SUM(E102:E103)</f>
        <v>5000</v>
      </c>
    </row>
    <row r="105" spans="1:8" x14ac:dyDescent="0.3">
      <c r="A105" s="72" t="s">
        <v>61</v>
      </c>
      <c r="B105" s="22"/>
      <c r="C105" s="45"/>
      <c r="D105" s="85"/>
      <c r="E105" s="85">
        <f>E101+E104</f>
        <v>5000</v>
      </c>
      <c r="H105" s="86"/>
    </row>
    <row r="106" spans="1:8" ht="46.5" customHeight="1" x14ac:dyDescent="0.3">
      <c r="A106" s="111" t="s">
        <v>103</v>
      </c>
      <c r="B106" s="112"/>
      <c r="C106" s="112"/>
      <c r="D106" s="112"/>
      <c r="E106" s="112"/>
      <c r="F106" s="87"/>
    </row>
    <row r="108" spans="1:8" ht="78" customHeight="1" x14ac:dyDescent="0.3">
      <c r="B108" s="95" t="s">
        <v>104</v>
      </c>
      <c r="C108" s="96"/>
      <c r="D108" s="96"/>
      <c r="E108" s="97"/>
    </row>
    <row r="109" spans="1:8" ht="63" customHeight="1" x14ac:dyDescent="0.3">
      <c r="B109" s="88"/>
      <c r="C109" s="88"/>
      <c r="D109" s="88"/>
      <c r="E109" s="88"/>
    </row>
    <row r="110" spans="1:8" ht="30.75" customHeight="1" x14ac:dyDescent="0.3">
      <c r="A110" s="6" t="s">
        <v>105</v>
      </c>
      <c r="B110" s="88"/>
      <c r="C110" s="88"/>
      <c r="D110" s="88"/>
      <c r="E110" s="88"/>
    </row>
    <row r="111" spans="1:8" ht="27" customHeight="1" x14ac:dyDescent="0.3">
      <c r="B111" s="88"/>
      <c r="C111" s="88"/>
      <c r="D111" s="88"/>
      <c r="E111" s="88"/>
    </row>
    <row r="112" spans="1:8" x14ac:dyDescent="0.3">
      <c r="A112" s="3" t="s">
        <v>106</v>
      </c>
    </row>
    <row r="113" spans="1:4" x14ac:dyDescent="0.3">
      <c r="A113" s="2" t="s">
        <v>107</v>
      </c>
    </row>
    <row r="114" spans="1:4" x14ac:dyDescent="0.3">
      <c r="A114" s="8" t="s">
        <v>108</v>
      </c>
    </row>
    <row r="116" spans="1:4" ht="66" x14ac:dyDescent="0.3">
      <c r="A116" s="48" t="s">
        <v>109</v>
      </c>
      <c r="B116" s="9" t="s">
        <v>91</v>
      </c>
      <c r="C116" s="89" t="s">
        <v>110</v>
      </c>
      <c r="D116" s="80" t="s">
        <v>31</v>
      </c>
    </row>
    <row r="117" spans="1:4" ht="31.5" customHeight="1" x14ac:dyDescent="0.3">
      <c r="A117" s="90" t="s">
        <v>111</v>
      </c>
      <c r="B117" s="90" t="s">
        <v>112</v>
      </c>
      <c r="C117" s="90">
        <v>1</v>
      </c>
      <c r="D117" s="65">
        <v>60000</v>
      </c>
    </row>
    <row r="118" spans="1:4" ht="24.75" customHeight="1" x14ac:dyDescent="0.3"/>
  </sheetData>
  <mergeCells count="16">
    <mergeCell ref="A80:G80"/>
    <mergeCell ref="A92:G92"/>
    <mergeCell ref="A106:E106"/>
    <mergeCell ref="B108:E108"/>
    <mergeCell ref="A67:O67"/>
    <mergeCell ref="A69:G69"/>
    <mergeCell ref="I69:P69"/>
    <mergeCell ref="A70:G70"/>
    <mergeCell ref="I70:P70"/>
    <mergeCell ref="A79:G79"/>
    <mergeCell ref="A66:O66"/>
    <mergeCell ref="A8:L8"/>
    <mergeCell ref="A39:G39"/>
    <mergeCell ref="A40:G40"/>
    <mergeCell ref="A46:F46"/>
    <mergeCell ref="A57:O57"/>
  </mergeCells>
  <dataValidations count="4">
    <dataValidation type="list" allowBlank="1" showInputMessage="1" showErrorMessage="1" sqref="H20:H21 H23:H24" xr:uid="{BCD610F0-9830-4EA9-9303-25DD783D1888}">
      <formula1>$O$20:$O$21</formula1>
    </dataValidation>
    <dataValidation type="list" allowBlank="1" showInputMessage="1" showErrorMessage="1" sqref="E35:E36 F85:F86 F88:F89 E32:E33" xr:uid="{1F9A98C4-F39A-45F3-8013-667BB6268A76}">
      <formula1>$S$32:$S$46</formula1>
    </dataValidation>
    <dataValidation type="list" allowBlank="1" showInputMessage="1" showErrorMessage="1" sqref="F32 E20:E21 E23:E24 M59:M60 M62:M63 F72:F73 F75:F76" xr:uid="{6FC6100C-AB1E-4894-ADC8-43DCF936DFE6}">
      <formula1>$T$32:$T$33</formula1>
    </dataValidation>
    <dataValidation type="list" allowBlank="1" showInputMessage="1" showErrorMessage="1" sqref="F20:F21 F23:F24" xr:uid="{1BAB73F3-FB65-416A-895A-EA3A83CA3A9F}">
      <formula1>$M$20:$M$24</formula1>
    </dataValidation>
  </dataValidations>
  <pageMargins left="0.39370078740157483" right="0.39370078740157483" top="0.74803149606299213" bottom="0.39370078740157483" header="0.31496062992125984" footer="0.31496062992125984"/>
  <pageSetup paperSize="9" scale="42" orientation="landscape" horizontalDpi="4294967295" verticalDpi="4294967295" r:id="rId1"/>
  <headerFooter>
    <oddHeader>&amp;L&amp;G</oddHeader>
    <oddFooter>&amp;R&amp;P/&amp;N</oddFooter>
  </headerFooter>
  <rowBreaks count="3" manualBreakCount="3">
    <brk id="27" max="16383" man="1"/>
    <brk id="41" max="16383" man="1"/>
    <brk id="80"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F_categorías de gasto_V3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Chofre</dc:creator>
  <cp:lastModifiedBy>Fernando Chofre</cp:lastModifiedBy>
  <dcterms:created xsi:type="dcterms:W3CDTF">2024-09-18T14:47:24Z</dcterms:created>
  <dcterms:modified xsi:type="dcterms:W3CDTF">2024-10-11T13:00:08Z</dcterms:modified>
</cp:coreProperties>
</file>