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_CONVOCATORIAS\2ª CONVOCATORIA\03_KIT CANDIDATURA\02. Versión Comité 16102024\kit_fase_2_PT_propuesta CS\"/>
    </mc:Choice>
  </mc:AlternateContent>
  <xr:revisionPtr revIDLastSave="0" documentId="13_ncr:1_{7A834FDA-8C91-46C0-A951-048E8EFE09E1}" xr6:coauthVersionLast="47" xr6:coauthVersionMax="47" xr10:uidLastSave="{00000000-0000-0000-0000-000000000000}"/>
  <bookViews>
    <workbookView xWindow="-120" yWindow="-120" windowWidth="29040" windowHeight="15840" xr2:uid="{CA9062E5-D778-4D9A-A7DC-B9E17C9FB5B3}"/>
  </bookViews>
  <sheets>
    <sheet name="categoria despes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2" i="3" l="1"/>
  <c r="E72" i="3" s="1"/>
  <c r="F48" i="3"/>
  <c r="K20" i="3"/>
  <c r="K21" i="3"/>
  <c r="E104" i="3" l="1"/>
  <c r="E101" i="3"/>
  <c r="E90" i="3"/>
  <c r="E87" i="3"/>
  <c r="K64" i="3"/>
  <c r="E64" i="3"/>
  <c r="D64" i="3"/>
  <c r="F63" i="3"/>
  <c r="F62" i="3"/>
  <c r="F60" i="3"/>
  <c r="F59" i="3"/>
  <c r="K59" i="3" s="1"/>
  <c r="E53" i="3"/>
  <c r="D53" i="3"/>
  <c r="F52" i="3"/>
  <c r="F51" i="3"/>
  <c r="E50" i="3"/>
  <c r="D50" i="3"/>
  <c r="F49" i="3"/>
  <c r="D37" i="3"/>
  <c r="D34" i="3"/>
  <c r="D38" i="3" s="1"/>
  <c r="K60" i="3" l="1"/>
  <c r="L60" i="3" s="1"/>
  <c r="E105" i="3"/>
  <c r="E91" i="3"/>
  <c r="F53" i="3"/>
  <c r="F50" i="3"/>
  <c r="F64" i="3"/>
  <c r="L59" i="3"/>
  <c r="F61" i="3"/>
  <c r="K61" i="3" l="1"/>
  <c r="K65" i="3" s="1"/>
  <c r="F54" i="3"/>
  <c r="F65" i="3"/>
</calcChain>
</file>

<file path=xl/sharedStrings.xml><?xml version="1.0" encoding="utf-8"?>
<sst xmlns="http://schemas.openxmlformats.org/spreadsheetml/2006/main" count="199" uniqueCount="125">
  <si>
    <t>TOTAL</t>
  </si>
  <si>
    <t>1.</t>
  </si>
  <si>
    <t>2.</t>
  </si>
  <si>
    <t>subtotal benef 1</t>
  </si>
  <si>
    <t>subtotal benef 2</t>
  </si>
  <si>
    <t>Número de unidades</t>
  </si>
  <si>
    <t>vida útil (meses)</t>
  </si>
  <si>
    <t>obra de acond….</t>
  </si>
  <si>
    <t>GT transversal</t>
  </si>
  <si>
    <t xml:space="preserve">1. </t>
  </si>
  <si>
    <t>Aragón</t>
  </si>
  <si>
    <t>Instituto….</t>
  </si>
  <si>
    <t>Investigador….</t>
  </si>
  <si>
    <t>-</t>
  </si>
  <si>
    <t>Justificação do plano financeiro</t>
  </si>
  <si>
    <t>FOLHA ÚNICA PARA TODA A PARCERIA</t>
  </si>
  <si>
    <t>PARTE 1: CATEGORIA DE DESPESA</t>
  </si>
  <si>
    <t>CATEGORIA 1: CUSTOS COM PESSOAL</t>
  </si>
  <si>
    <t>Incluir uma linha por beneficiário e pessoal afeto ao projeto</t>
  </si>
  <si>
    <t>Número beneficiário</t>
  </si>
  <si>
    <t>Nome beneficiário</t>
  </si>
  <si>
    <t>Cargo na entidade</t>
  </si>
  <si>
    <t>Função no projeto</t>
  </si>
  <si>
    <t>Nº de meses de imputação ao projeto</t>
  </si>
  <si>
    <t>sistema de imputação (1 ou 2)</t>
  </si>
  <si>
    <t>Custo bruto mensal médio</t>
  </si>
  <si>
    <t>Total montante previsto a declarar ao Programa</t>
  </si>
  <si>
    <t>CATEGORIA 4: CUSTOS RELACIONADOS COM O RECURSO A COMPETÊNCIAS E SERVIÇOS EXTERNOS</t>
  </si>
  <si>
    <t>Incluir uma linha por beneficiário e objeto de serviço</t>
  </si>
  <si>
    <t>Objeto do serviço</t>
  </si>
  <si>
    <t>Total montante previsto a declarar ao Programa (€)</t>
  </si>
  <si>
    <t>Responsável do….</t>
  </si>
  <si>
    <t>estudo….</t>
  </si>
  <si>
    <t>CATEGORIA 5: CUSTOS DE EQUIPAMENTO</t>
  </si>
  <si>
    <t xml:space="preserve">Incluir uma linha por beneficiário e equipamento ou bem
</t>
  </si>
  <si>
    <t>Custo Unitário do equipamento ou bem</t>
  </si>
  <si>
    <t>consumíveis laboratório</t>
  </si>
  <si>
    <t>Tipo de equipamento</t>
  </si>
  <si>
    <t>Custe Unitário do equipamento</t>
  </si>
  <si>
    <t>número de meses de imputação ao projeto</t>
  </si>
  <si>
    <r>
      <t>% imputação do equipamento ao projeto (</t>
    </r>
    <r>
      <rPr>
        <b/>
        <i/>
        <sz val="11"/>
        <color theme="1"/>
        <rFont val="Calibri"/>
        <family val="2"/>
        <scheme val="minor"/>
      </rPr>
      <t>será inferior a 100% se se utiliza para outros fins para além deste projeto</t>
    </r>
    <r>
      <rPr>
        <b/>
        <sz val="11"/>
        <color theme="1"/>
        <rFont val="Calibri"/>
        <family val="2"/>
        <scheme val="minor"/>
      </rPr>
      <t>)</t>
    </r>
  </si>
  <si>
    <t>% final de despesa declarada sobre o custo de aquisição</t>
  </si>
  <si>
    <t>equipamento para medição</t>
  </si>
  <si>
    <t>equipamento para....</t>
  </si>
  <si>
    <t>TOTAL PROJETO</t>
  </si>
  <si>
    <t>CATEGORIA 6: CUSTOS DE INFRAESTRUTURAS E DE OBRAS</t>
  </si>
  <si>
    <t>Incluir uma linha por beneficiário e infraestrutura ou obra</t>
  </si>
  <si>
    <t>LOCALIZAÇÃO da  infraestrutura ou obra (Mínimo nível NUTS II ou região)</t>
  </si>
  <si>
    <t>obra necessária de …para o projeto piloto</t>
  </si>
  <si>
    <t>PARTE 2: INFORMAÇÃO ADICIONAL</t>
  </si>
  <si>
    <t>DESPESAS COMUNS</t>
  </si>
  <si>
    <t>Incluir uma linha por despesa comum</t>
  </si>
  <si>
    <t>Incluir uma linha por beneficiário e atividade</t>
  </si>
  <si>
    <t>Atividade</t>
  </si>
  <si>
    <t>Orçamento do beneficiário: Autofinanciamento (2)</t>
  </si>
  <si>
    <t>trabalho voluntário para ….</t>
  </si>
  <si>
    <t>Tipo de infraestrutura ou obra</t>
  </si>
  <si>
    <t>título da despesa comum</t>
  </si>
  <si>
    <t>Assistência técnica…</t>
  </si>
  <si>
    <t xml:space="preserve"> Este documento é essencial para a avaliação do Plano Financeiro do projeto pelos órgãos gestores do Programa. Da mesma forma, é um elemento básico para a análise da elegibilidade das despesas declaradas</t>
  </si>
  <si>
    <r>
      <rPr>
        <b/>
        <sz val="11"/>
        <rFont val="Calibri"/>
        <family val="2"/>
        <scheme val="minor"/>
      </rPr>
      <t>(1) Investimento produtivo</t>
    </r>
    <r>
      <rPr>
        <sz val="11"/>
        <rFont val="Calibri"/>
        <family val="2"/>
        <scheme val="minor"/>
      </rPr>
      <t xml:space="preserve">:  investimento realizado para a produção de bens e serviços, contribuindo para a geração bruta de capital fixo e criação de emprego. Nestes casos, os beneficiários que incorram nestas despesas devem cumprir o disposto no artigo 65.o do Regulamento (UE) 2021/1060 relativo à durabilidade das operações. </t>
    </r>
  </si>
  <si>
    <r>
      <rPr>
        <b/>
        <sz val="11"/>
        <rFont val="Calibri"/>
        <family val="2"/>
        <scheme val="minor"/>
      </rPr>
      <t xml:space="preserve"> (1) Investimento produtivo:</t>
    </r>
    <r>
      <rPr>
        <sz val="11"/>
        <rFont val="Calibri"/>
        <family val="2"/>
        <scheme val="minor"/>
      </rPr>
      <t xml:space="preserve"> investimento realizado para a produção de bens e serviços, contribuindo para a geração bruta de capital fixo e criação de emprego. Nestes casos, os beneficiários que incorram nestas despesas devem cumprir o disposto no artigo 65.o do Regulamento (UE) 2021/1060 relativo à durabilidade das operações.</t>
    </r>
  </si>
  <si>
    <r>
      <t xml:space="preserve"> (1) Investimento produtivo: </t>
    </r>
    <r>
      <rPr>
        <sz val="11"/>
        <rFont val="Calibri"/>
        <family val="2"/>
        <scheme val="minor"/>
      </rPr>
      <t>investimento realizado para a produção de bens e serviços, contribuindo para a geração bruta de capital fixo e criação de emprego. Nestes casos, os beneficiários que incorram nestas despesas devem cumprir o disposto no artigo 65.o do Regulamento (UE) 2021/1060 relativo à durabilidade das operações.</t>
    </r>
  </si>
  <si>
    <t>(2) parte da contrapartida nacional indicada no Plano financeiro que o beneficiário suporta com fundos próprios, ou seja, sem outras ajudas, públicas ou privadas</t>
  </si>
  <si>
    <t>Sim</t>
  </si>
  <si>
    <t>Não</t>
  </si>
  <si>
    <t>Pessoal colocado à disposição? (ver ficha 8.1 Guia Sudoe, ponto 7)</t>
  </si>
  <si>
    <r>
      <t xml:space="preserve"> As despesas nesta categoria serão consideradas como </t>
    </r>
    <r>
      <rPr>
        <b/>
        <sz val="11"/>
        <rFont val="Calibri"/>
        <family val="2"/>
        <scheme val="minor"/>
      </rPr>
      <t>investimentos em infraestruturas</t>
    </r>
    <r>
      <rPr>
        <sz val="11"/>
        <rFont val="Calibri"/>
        <family val="2"/>
        <scheme val="minor"/>
      </rPr>
      <t>, pelo que os beneficiários devem cumprir as disposições do artigo 65º do Regulamento (UE) nº 2021/1060 sobre a durabilidade das operações.</t>
    </r>
  </si>
  <si>
    <t>No caso de pessoal colocado à disposição, selecione a modalidade (ficha 8.1, ponto 7)</t>
  </si>
  <si>
    <t>2 sem deslocações</t>
  </si>
  <si>
    <t>2 com deslocações</t>
  </si>
  <si>
    <t>% médio de dedicação ao projeto (eSudoe não permite casas decimais)</t>
  </si>
  <si>
    <t xml:space="preserve">Os valores indicados serão, por vezes, indicativos, uma vez que determinados bens, serviços ou equipamentos ainda não foram efetivamente contratados ou adquiridos. O relevante é que seja coerente com o Plano Financeiro e que a natureza dos bens ou equipamentos está devidamente estabelecida, dada a natureza vinculativa a que se fez referência. 									</t>
  </si>
  <si>
    <r>
      <rPr>
        <b/>
        <sz val="11"/>
        <color theme="1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 xml:space="preserve">: De acordo com as disposições do Guia Sudoe (ficha  8), a informação relativa às despesas das categorias "custos relacionados com o recurso a competências e serviços externos", "custos de equipamento" e "custos de infraestruturas e de obras" são vinculativas. </t>
    </r>
  </si>
  <si>
    <r>
      <rPr>
        <b/>
        <sz val="11"/>
        <color theme="1"/>
        <rFont val="Calibri"/>
        <family val="2"/>
        <scheme val="minor"/>
      </rPr>
      <t>ATENÇÃO:</t>
    </r>
    <r>
      <rPr>
        <sz val="11"/>
        <color theme="1"/>
        <rFont val="Calibri"/>
        <family val="2"/>
        <scheme val="minor"/>
      </rPr>
      <t xml:space="preserve"> O conteúdo do Guia Sudoe, especialmente nas fichas  8 (8.0, 8.1 e 8.4 a 8.7) pode ser muito útil para a elaboração deste documento</t>
    </r>
  </si>
  <si>
    <t>Vínculo com o(s) GT(s)</t>
  </si>
  <si>
    <r>
      <t>O serviço forma parte de um INVESTIMENTO PRODUTIVO</t>
    </r>
    <r>
      <rPr>
        <b/>
        <sz val="11"/>
        <rFont val="Calibri"/>
        <family val="2"/>
        <scheme val="minor"/>
      </rPr>
      <t>? (1)</t>
    </r>
  </si>
  <si>
    <t xml:space="preserve"> Se a resposta à pergunta anterior for afirmativa, LOCALIZE o investimento (mínimo nível NUTS  II ou região) (2)</t>
  </si>
  <si>
    <r>
      <rPr>
        <b/>
        <sz val="11"/>
        <rFont val="Calibri"/>
        <family val="2"/>
        <scheme val="minor"/>
      </rPr>
      <t>(2)</t>
    </r>
    <r>
      <rPr>
        <sz val="11"/>
        <rFont val="Calibri"/>
        <family val="2"/>
        <scheme val="minor"/>
      </rPr>
      <t xml:space="preserve"> Se o investimento estiver localizado em mais de um lugar, indique-os</t>
    </r>
  </si>
  <si>
    <t>GT1</t>
  </si>
  <si>
    <t>GT2</t>
  </si>
  <si>
    <t>GT3</t>
  </si>
  <si>
    <t>GT Transvs</t>
  </si>
  <si>
    <t>GT1, GT2</t>
  </si>
  <si>
    <t>GT1 GT3</t>
  </si>
  <si>
    <t>GT1, GT Transvs</t>
  </si>
  <si>
    <t>GT 2 GT3</t>
  </si>
  <si>
    <t>GT2 GT Transvs</t>
  </si>
  <si>
    <t>GT 1, GT 2, GT 3</t>
  </si>
  <si>
    <t>GT 1, GT 2, GT transvs</t>
  </si>
  <si>
    <t>GT 1, GT 3, GT transvs</t>
  </si>
  <si>
    <t>GT 2, GT3, GT transvs</t>
  </si>
  <si>
    <t>GT3 GT Transvs</t>
  </si>
  <si>
    <t>Todos os GT</t>
  </si>
  <si>
    <t>A. BENS NÃO AMORTIZÁVEIS + ALUGUER + LICENÇAS SOFTWARE + OUTROS (ver ponto 5.1 da ficha 8.5 (versão 2) do Guia Sudoe)</t>
  </si>
  <si>
    <t>Tipo de equipamento ou bem (detalhe a despesa, se aplicável)</t>
  </si>
  <si>
    <r>
      <t>B. BENS QUE  SE AMORTIZAM CONTABILISTICAMENTE</t>
    </r>
    <r>
      <rPr>
        <b/>
        <sz val="11"/>
        <rFont val="Calibri"/>
        <family val="2"/>
        <scheme val="minor"/>
      </rPr>
      <t xml:space="preserve"> (Ver ponto 5.2 da ficha 8.5 (versão 2) do Guia Sudoe</t>
    </r>
    <r>
      <rPr>
        <b/>
        <sz val="11"/>
        <color theme="1"/>
        <rFont val="Calibri"/>
        <family val="2"/>
        <scheme val="minor"/>
      </rPr>
      <t>)</t>
    </r>
  </si>
  <si>
    <t xml:space="preserve"> Nota: Embora na tabela se reflete o valor total a declarar, este deve ser declarado tendo em conta o plano de amortização. Exemplo: se o período de declaração de despesas abrange 6 meses, nesse período deve ser imputado o equivalente a 6 meses de amortização. </t>
  </si>
  <si>
    <t>Custo de aquisição do equipamento (montante a amortizar, conforme ficha de imobilizado)</t>
  </si>
  <si>
    <t>Data (ou data prevista) de aquisição do equipamento ou de início de uso no projeto</t>
  </si>
  <si>
    <t xml:space="preserve">   Se a resposta à pergunta anterior for afirmativa, LOCALIZE o equipamento (mínimo nível NUTS  II ou região) (2)</t>
  </si>
  <si>
    <r>
      <t>O equipamento forma parte de um INVESTIMENTO PRODUTIVO?</t>
    </r>
    <r>
      <rPr>
        <b/>
        <sz val="11"/>
        <color theme="9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(1)</t>
    </r>
  </si>
  <si>
    <r>
      <rPr>
        <b/>
        <sz val="11"/>
        <rFont val="Calibri"/>
        <family val="2"/>
        <scheme val="minor"/>
      </rPr>
      <t xml:space="preserve"> (2) </t>
    </r>
    <r>
      <rPr>
        <sz val="11"/>
        <rFont val="Calibri"/>
        <family val="2"/>
        <scheme val="minor"/>
      </rPr>
      <t>Se o investimento estiver localizado em mais de um lugar, indique-os</t>
    </r>
  </si>
  <si>
    <t>C. BENS QUE SE AMORTIZAM CONTABILISTICAMENTE VINCULADOS A PILOTOS (Imputação da amortização até um ano mais tarde após o final da fase de execução do projeto) (ver ponto 5.4 da ficha 8.5 (versão 2) do Guia Sudoe)</t>
  </si>
  <si>
    <t xml:space="preserve">Nota: o montante determinado (amortização acumulada até um máximo de um ano após a data final da fase de execução do projeto) pode ser declarado num único registo no eSudoe. </t>
  </si>
  <si>
    <t>Identificação do porjeto piloto ao qual pertence</t>
  </si>
  <si>
    <r>
      <t>O equipamento forma parte de um INVESTIMENTO PRODUTIVO?</t>
    </r>
    <r>
      <rPr>
        <b/>
        <sz val="11"/>
        <rFont val="Calibri"/>
        <family val="2"/>
        <scheme val="minor"/>
      </rPr>
      <t xml:space="preserve"> (1)</t>
    </r>
  </si>
  <si>
    <r>
      <rPr>
        <b/>
        <sz val="11"/>
        <rFont val="Calibri"/>
        <family val="2"/>
        <scheme val="minor"/>
      </rPr>
      <t xml:space="preserve"> (2)</t>
    </r>
    <r>
      <rPr>
        <sz val="11"/>
        <rFont val="Calibri"/>
        <family val="2"/>
        <scheme val="minor"/>
      </rPr>
      <t xml:space="preserve"> Se o investimento estiver localizado em mais de um lugar, indique-os</t>
    </r>
  </si>
  <si>
    <t>TABELA DOS ELEMENTOS DE CÁLCULO PARA A DETERMINAÇÃO DO MONTANTE A DECLARAR</t>
  </si>
  <si>
    <t>Cálculo da amortização acumulada do bem que é amortizado contabilisticamente na entidade e que está vinculado a um piloto.</t>
  </si>
  <si>
    <t>Custo de aquisição do equipamento (montante a amortizar, de acordo com a ficha de imobilizado)</t>
  </si>
  <si>
    <t>Data de aquisição</t>
  </si>
  <si>
    <t>Vida útil (meses)</t>
  </si>
  <si>
    <t>Mês de início do cálculo da amortização</t>
  </si>
  <si>
    <t>Data de fim de execução do projeto</t>
  </si>
  <si>
    <t>Mês de fim de cálculo da amortização do equipamento</t>
  </si>
  <si>
    <t>Meses computados</t>
  </si>
  <si>
    <t>Montante a declarar</t>
  </si>
  <si>
    <t>Actividades concernidas</t>
  </si>
  <si>
    <t>Barcelona</t>
  </si>
  <si>
    <t>CATEGORIA 7: TRABALHO VOLUNTÁRIO (NÃO REMUNERADO)</t>
  </si>
  <si>
    <t>Conforme o previsto na ficha 8.7 do Guia Sudoe (apenas é possível para projetos inscritos em determinados OE do Programa)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</si>
  <si>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a soma dos montantes a declarar como trabalho voluntário mais os custos de pessoal colocado à disposição (custos de pessoal), modalidade 3,  não pode exceder o autofinanciamento do beneficiário (coluna g) na secção ”plano financeiro / FEDER e contrapartida nacional”) de eSudoe.</t>
    </r>
  </si>
  <si>
    <t>Despesa comum conforme definição na ficha 8.0 do Guia Sudoe</t>
  </si>
  <si>
    <t>Número de anexo no Acordo de Colaboração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</si>
</sst>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theme="2"/>
      <name val="Open Sans"/>
      <family val="2"/>
    </font>
    <font>
      <sz val="11"/>
      <color theme="4" tint="0.59999389629810485"/>
      <name val="Open Sans"/>
      <family val="2"/>
    </font>
    <font>
      <sz val="11"/>
      <color theme="1"/>
      <name val="Open Sans"/>
      <family val="2"/>
    </font>
    <font>
      <b/>
      <sz val="11"/>
      <color rgb="FFFF0000"/>
      <name val="Open Sans"/>
      <family val="2"/>
    </font>
    <font>
      <b/>
      <sz val="11"/>
      <color theme="1"/>
      <name val="Open Sans"/>
      <family val="2"/>
    </font>
    <font>
      <b/>
      <sz val="11"/>
      <color theme="0"/>
      <name val="Open Sans"/>
      <family val="2"/>
    </font>
    <font>
      <b/>
      <sz val="11"/>
      <name val="Open Sans"/>
      <family val="2"/>
    </font>
    <font>
      <i/>
      <sz val="11"/>
      <name val="Open Sans"/>
      <family val="2"/>
    </font>
    <font>
      <b/>
      <sz val="10"/>
      <color theme="8"/>
      <name val="Open Sans"/>
      <family val="2"/>
    </font>
    <font>
      <sz val="10"/>
      <color theme="8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/>
    <xf numFmtId="0" fontId="1" fillId="3" borderId="1" xfId="0" applyFont="1" applyFill="1" applyBorder="1"/>
    <xf numFmtId="4" fontId="0" fillId="0" borderId="1" xfId="0" applyNumberFormat="1" applyBorder="1"/>
    <xf numFmtId="4" fontId="2" fillId="2" borderId="1" xfId="0" applyNumberFormat="1" applyFont="1" applyFill="1" applyBorder="1"/>
    <xf numFmtId="4" fontId="1" fillId="3" borderId="1" xfId="0" applyNumberFormat="1" applyFont="1" applyFill="1" applyBorder="1"/>
    <xf numFmtId="0" fontId="2" fillId="0" borderId="0" xfId="0" applyFont="1" applyAlignment="1">
      <alignment horizontal="left" vertical="center"/>
    </xf>
    <xf numFmtId="1" fontId="0" fillId="0" borderId="1" xfId="0" applyNumberFormat="1" applyBorder="1"/>
    <xf numFmtId="1" fontId="2" fillId="2" borderId="1" xfId="0" applyNumberFormat="1" applyFont="1" applyFill="1" applyBorder="1"/>
    <xf numFmtId="1" fontId="1" fillId="3" borderId="1" xfId="0" applyNumberFormat="1" applyFont="1" applyFill="1" applyBorder="1"/>
    <xf numFmtId="0" fontId="3" fillId="0" borderId="1" xfId="0" applyFont="1" applyBorder="1"/>
    <xf numFmtId="1" fontId="3" fillId="0" borderId="1" xfId="0" applyNumberFormat="1" applyFont="1" applyBorder="1"/>
    <xf numFmtId="4" fontId="3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vertical="center"/>
    </xf>
    <xf numFmtId="14" fontId="3" fillId="0" borderId="1" xfId="0" applyNumberFormat="1" applyFont="1" applyBorder="1"/>
    <xf numFmtId="10" fontId="3" fillId="0" borderId="1" xfId="0" applyNumberFormat="1" applyFont="1" applyBorder="1"/>
    <xf numFmtId="0" fontId="0" fillId="2" borderId="1" xfId="0" applyFill="1" applyBorder="1"/>
    <xf numFmtId="4" fontId="0" fillId="2" borderId="1" xfId="0" applyNumberFormat="1" applyFill="1" applyBorder="1"/>
    <xf numFmtId="0" fontId="0" fillId="3" borderId="1" xfId="0" applyFill="1" applyBorder="1"/>
    <xf numFmtId="4" fontId="4" fillId="3" borderId="1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" fontId="0" fillId="3" borderId="1" xfId="0" applyNumberFormat="1" applyFill="1" applyBorder="1"/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10" fillId="0" borderId="0" xfId="0" applyFont="1"/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1" fontId="13" fillId="3" borderId="1" xfId="0" applyNumberFormat="1" applyFont="1" applyFill="1" applyBorder="1"/>
    <xf numFmtId="4" fontId="13" fillId="3" borderId="1" xfId="0" applyNumberFormat="1" applyFont="1" applyFill="1" applyBorder="1"/>
    <xf numFmtId="0" fontId="12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/>
    <xf numFmtId="4" fontId="9" fillId="0" borderId="1" xfId="0" applyNumberFormat="1" applyFont="1" applyBorder="1"/>
    <xf numFmtId="1" fontId="12" fillId="2" borderId="1" xfId="0" applyNumberFormat="1" applyFont="1" applyFill="1" applyBorder="1"/>
    <xf numFmtId="4" fontId="12" fillId="2" borderId="1" xfId="0" applyNumberFormat="1" applyFont="1" applyFill="1" applyBorder="1"/>
    <xf numFmtId="0" fontId="14" fillId="0" borderId="0" xfId="0" applyFont="1"/>
    <xf numFmtId="0" fontId="2" fillId="0" borderId="0" xfId="0" applyFont="1" applyAlignment="1">
      <alignment horizontal="center" vertical="center" wrapText="1"/>
    </xf>
    <xf numFmtId="10" fontId="2" fillId="2" borderId="1" xfId="0" applyNumberFormat="1" applyFont="1" applyFill="1" applyBorder="1"/>
    <xf numFmtId="10" fontId="1" fillId="3" borderId="1" xfId="0" applyNumberFormat="1" applyFont="1" applyFill="1" applyBorder="1"/>
    <xf numFmtId="0" fontId="3" fillId="0" borderId="1" xfId="0" quotePrefix="1" applyFont="1" applyBorder="1"/>
    <xf numFmtId="0" fontId="0" fillId="0" borderId="0" xfId="0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/>
    </xf>
    <xf numFmtId="0" fontId="0" fillId="0" borderId="6" xfId="0" applyBorder="1"/>
    <xf numFmtId="0" fontId="9" fillId="4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7" xfId="0" applyBorder="1" applyAlignment="1">
      <alignment horizontal="right" vertical="center" wrapText="1"/>
    </xf>
    <xf numFmtId="9" fontId="3" fillId="0" borderId="1" xfId="0" applyNumberFormat="1" applyFont="1" applyBorder="1"/>
    <xf numFmtId="9" fontId="0" fillId="0" borderId="1" xfId="0" applyNumberFormat="1" applyBorder="1"/>
    <xf numFmtId="0" fontId="0" fillId="0" borderId="0" xfId="0" applyAlignment="1">
      <alignment vertical="center" wrapText="1"/>
    </xf>
    <xf numFmtId="0" fontId="3" fillId="0" borderId="5" xfId="0" applyFont="1" applyBorder="1"/>
    <xf numFmtId="0" fontId="15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0" fontId="16" fillId="0" borderId="0" xfId="0" applyFont="1"/>
    <xf numFmtId="0" fontId="9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86498-E676-431C-A854-9A1FAE02B50C}">
  <dimension ref="A1:P133"/>
  <sheetViews>
    <sheetView tabSelected="1" topLeftCell="A80" zoomScale="70" zoomScaleNormal="70" zoomScaleSheetLayoutView="80" workbookViewId="0">
      <selection activeCell="M85" sqref="M85"/>
    </sheetView>
  </sheetViews>
  <sheetFormatPr baseColWidth="10" defaultRowHeight="15" x14ac:dyDescent="0.25"/>
  <cols>
    <col min="1" max="1" width="18.28515625" customWidth="1"/>
    <col min="2" max="2" width="26.7109375" customWidth="1"/>
    <col min="3" max="3" width="18.42578125" customWidth="1"/>
    <col min="4" max="4" width="21.42578125" customWidth="1"/>
    <col min="5" max="5" width="17.28515625" customWidth="1"/>
    <col min="6" max="6" width="23.140625" customWidth="1"/>
    <col min="7" max="7" width="26" customWidth="1"/>
    <col min="8" max="8" width="20.42578125" customWidth="1"/>
    <col min="9" max="9" width="25.42578125" customWidth="1"/>
    <col min="10" max="10" width="16" customWidth="1"/>
    <col min="11" max="11" width="21.140625" customWidth="1"/>
    <col min="12" max="12" width="15.7109375" customWidth="1"/>
    <col min="13" max="13" width="20.7109375" customWidth="1"/>
    <col min="14" max="14" width="18.7109375" customWidth="1"/>
    <col min="15" max="15" width="19" customWidth="1"/>
    <col min="16" max="16" width="14.7109375" customWidth="1"/>
  </cols>
  <sheetData>
    <row r="1" spans="1:13" ht="23.25" x14ac:dyDescent="0.35">
      <c r="A1" s="42" t="s">
        <v>14</v>
      </c>
    </row>
    <row r="3" spans="1:13" x14ac:dyDescent="0.25">
      <c r="A3" s="15" t="s">
        <v>15</v>
      </c>
    </row>
    <row r="5" spans="1:13" x14ac:dyDescent="0.25">
      <c r="A5" t="s">
        <v>59</v>
      </c>
    </row>
    <row r="6" spans="1:13" x14ac:dyDescent="0.25">
      <c r="A6" s="58"/>
    </row>
    <row r="8" spans="1:13" ht="39" customHeight="1" x14ac:dyDescent="0.25">
      <c r="A8" s="98" t="s">
        <v>72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</row>
    <row r="10" spans="1:13" x14ac:dyDescent="0.25">
      <c r="A10" t="s">
        <v>73</v>
      </c>
    </row>
    <row r="12" spans="1:13" x14ac:dyDescent="0.25">
      <c r="A12" t="s">
        <v>74</v>
      </c>
    </row>
    <row r="14" spans="1:13" x14ac:dyDescent="0.25">
      <c r="A14" s="33" t="s">
        <v>16</v>
      </c>
    </row>
    <row r="15" spans="1:13" x14ac:dyDescent="0.25">
      <c r="A15" s="33"/>
    </row>
    <row r="16" spans="1:13" x14ac:dyDescent="0.25">
      <c r="A16" s="8" t="s">
        <v>17</v>
      </c>
    </row>
    <row r="17" spans="1:15" ht="16.5" x14ac:dyDescent="0.3">
      <c r="A17" s="33"/>
      <c r="N17" s="76" t="s">
        <v>65</v>
      </c>
      <c r="O17" s="76">
        <v>1</v>
      </c>
    </row>
    <row r="18" spans="1:15" ht="16.5" x14ac:dyDescent="0.3">
      <c r="A18" s="34" t="s">
        <v>18</v>
      </c>
      <c r="N18" s="76" t="s">
        <v>64</v>
      </c>
      <c r="O18" s="76">
        <v>2</v>
      </c>
    </row>
    <row r="19" spans="1:15" ht="72.75" customHeight="1" x14ac:dyDescent="0.25">
      <c r="A19" s="1" t="s">
        <v>19</v>
      </c>
      <c r="B19" s="1" t="s">
        <v>20</v>
      </c>
      <c r="C19" s="1" t="s">
        <v>21</v>
      </c>
      <c r="D19" s="1" t="s">
        <v>22</v>
      </c>
      <c r="E19" s="1" t="s">
        <v>66</v>
      </c>
      <c r="F19" s="1" t="s">
        <v>68</v>
      </c>
      <c r="G19" s="1" t="s">
        <v>23</v>
      </c>
      <c r="H19" s="53" t="s">
        <v>24</v>
      </c>
      <c r="I19" s="53" t="s">
        <v>71</v>
      </c>
      <c r="J19" s="1" t="s">
        <v>25</v>
      </c>
      <c r="K19" s="1" t="s">
        <v>26</v>
      </c>
    </row>
    <row r="20" spans="1:15" ht="13.5" customHeight="1" x14ac:dyDescent="0.3">
      <c r="A20" s="2" t="s">
        <v>1</v>
      </c>
      <c r="B20" s="12" t="s">
        <v>11</v>
      </c>
      <c r="C20" s="12" t="s">
        <v>12</v>
      </c>
      <c r="D20" s="12" t="s">
        <v>31</v>
      </c>
      <c r="E20" s="12"/>
      <c r="F20" s="12"/>
      <c r="G20" s="12">
        <v>36</v>
      </c>
      <c r="H20" s="12">
        <v>2</v>
      </c>
      <c r="I20" s="72">
        <v>0.4</v>
      </c>
      <c r="J20" s="14">
        <v>3000</v>
      </c>
      <c r="K20" s="14">
        <f>G20*I20*J20</f>
        <v>43200</v>
      </c>
      <c r="N20" s="76">
        <v>1</v>
      </c>
    </row>
    <row r="21" spans="1:15" ht="13.5" customHeight="1" x14ac:dyDescent="0.3">
      <c r="A21" s="2" t="s">
        <v>1</v>
      </c>
      <c r="B21" s="12" t="s">
        <v>11</v>
      </c>
      <c r="C21" s="12" t="s">
        <v>12</v>
      </c>
      <c r="D21" s="12" t="s">
        <v>31</v>
      </c>
      <c r="E21" s="75"/>
      <c r="F21" s="12"/>
      <c r="G21" s="12">
        <v>24</v>
      </c>
      <c r="H21" s="12">
        <v>1</v>
      </c>
      <c r="I21" s="72">
        <v>1</v>
      </c>
      <c r="J21" s="14">
        <v>3500</v>
      </c>
      <c r="K21" s="14">
        <f>G21*I21*J21</f>
        <v>84000</v>
      </c>
      <c r="N21" s="76" t="s">
        <v>69</v>
      </c>
    </row>
    <row r="22" spans="1:15" ht="13.5" customHeight="1" x14ac:dyDescent="0.3">
      <c r="A22" s="3" t="s">
        <v>3</v>
      </c>
      <c r="B22" s="3"/>
      <c r="C22" s="3"/>
      <c r="D22" s="3"/>
      <c r="E22" s="3"/>
      <c r="F22" s="3"/>
      <c r="G22" s="3"/>
      <c r="H22" s="3"/>
      <c r="I22" s="60"/>
      <c r="J22" s="6"/>
      <c r="K22" s="6"/>
      <c r="N22" s="76" t="s">
        <v>70</v>
      </c>
    </row>
    <row r="23" spans="1:15" ht="13.5" customHeight="1" x14ac:dyDescent="0.3">
      <c r="A23" s="2" t="s">
        <v>2</v>
      </c>
      <c r="B23" s="2"/>
      <c r="C23" s="2"/>
      <c r="D23" s="2"/>
      <c r="E23" s="2"/>
      <c r="F23" s="12"/>
      <c r="G23" s="2"/>
      <c r="H23" s="2"/>
      <c r="I23" s="73"/>
      <c r="J23" s="5"/>
      <c r="K23" s="5"/>
      <c r="N23" s="76">
        <v>3</v>
      </c>
    </row>
    <row r="24" spans="1:15" ht="13.5" customHeight="1" x14ac:dyDescent="0.3">
      <c r="A24" s="2" t="s">
        <v>2</v>
      </c>
      <c r="B24" s="2"/>
      <c r="C24" s="2"/>
      <c r="D24" s="2"/>
      <c r="E24" s="2"/>
      <c r="F24" s="12"/>
      <c r="G24" s="2"/>
      <c r="H24" s="2"/>
      <c r="I24" s="73"/>
      <c r="J24" s="5"/>
      <c r="K24" s="5"/>
      <c r="N24" s="76">
        <v>4</v>
      </c>
    </row>
    <row r="25" spans="1:15" x14ac:dyDescent="0.25">
      <c r="A25" s="3" t="s">
        <v>4</v>
      </c>
      <c r="B25" s="3"/>
      <c r="C25" s="3"/>
      <c r="D25" s="3"/>
      <c r="E25" s="3"/>
      <c r="F25" s="3"/>
      <c r="G25" s="3"/>
      <c r="H25" s="3"/>
      <c r="I25" s="60"/>
      <c r="J25" s="6"/>
      <c r="K25" s="6"/>
    </row>
    <row r="26" spans="1:15" ht="15.75" customHeight="1" x14ac:dyDescent="0.25">
      <c r="A26" s="4" t="s">
        <v>0</v>
      </c>
      <c r="B26" s="4"/>
      <c r="C26" s="4"/>
      <c r="D26" s="4"/>
      <c r="E26" s="4"/>
      <c r="F26" s="4"/>
      <c r="G26" s="4"/>
      <c r="H26" s="4"/>
      <c r="I26" s="61"/>
      <c r="J26" s="7"/>
      <c r="K26" s="7"/>
    </row>
    <row r="27" spans="1:15" ht="38.25" customHeight="1" x14ac:dyDescent="0.25">
      <c r="A27" s="59"/>
      <c r="B27" s="59"/>
    </row>
    <row r="28" spans="1:15" ht="35.25" customHeight="1" x14ac:dyDescent="0.25">
      <c r="A28" s="8" t="s">
        <v>27</v>
      </c>
    </row>
    <row r="30" spans="1:15" x14ac:dyDescent="0.25">
      <c r="A30" s="34" t="s">
        <v>28</v>
      </c>
    </row>
    <row r="31" spans="1:15" ht="75" x14ac:dyDescent="0.3">
      <c r="A31" s="1" t="s">
        <v>19</v>
      </c>
      <c r="B31" s="1" t="s">
        <v>20</v>
      </c>
      <c r="C31" s="1" t="s">
        <v>29</v>
      </c>
      <c r="D31" s="43" t="s">
        <v>30</v>
      </c>
      <c r="E31" s="53" t="s">
        <v>75</v>
      </c>
      <c r="F31" s="1" t="s">
        <v>76</v>
      </c>
      <c r="G31" s="1" t="s">
        <v>77</v>
      </c>
      <c r="J31" s="78" t="s">
        <v>79</v>
      </c>
    </row>
    <row r="32" spans="1:15" ht="16.5" x14ac:dyDescent="0.3">
      <c r="A32" s="2" t="s">
        <v>1</v>
      </c>
      <c r="B32" s="12" t="s">
        <v>11</v>
      </c>
      <c r="C32" s="12" t="s">
        <v>32</v>
      </c>
      <c r="D32" s="14">
        <v>15000</v>
      </c>
      <c r="E32" s="12"/>
      <c r="F32" s="12"/>
      <c r="G32" s="62" t="s">
        <v>13</v>
      </c>
      <c r="J32" s="78" t="s">
        <v>80</v>
      </c>
    </row>
    <row r="33" spans="1:10" ht="16.5" x14ac:dyDescent="0.3">
      <c r="A33" s="2" t="s">
        <v>1</v>
      </c>
      <c r="B33" s="2"/>
      <c r="C33" s="2"/>
      <c r="D33" s="5"/>
      <c r="E33" s="2"/>
      <c r="F33" s="2"/>
      <c r="G33" s="2"/>
      <c r="J33" s="78" t="s">
        <v>81</v>
      </c>
    </row>
    <row r="34" spans="1:10" ht="16.5" x14ac:dyDescent="0.3">
      <c r="A34" s="3" t="s">
        <v>3</v>
      </c>
      <c r="B34" s="3"/>
      <c r="C34" s="3"/>
      <c r="D34" s="6">
        <f>SUM(D32:D33)</f>
        <v>15000</v>
      </c>
      <c r="E34" s="3"/>
      <c r="F34" s="3"/>
      <c r="G34" s="3"/>
      <c r="J34" s="78" t="s">
        <v>82</v>
      </c>
    </row>
    <row r="35" spans="1:10" ht="16.5" x14ac:dyDescent="0.3">
      <c r="A35" s="2" t="s">
        <v>2</v>
      </c>
      <c r="B35" s="2"/>
      <c r="C35" s="2"/>
      <c r="D35" s="5"/>
      <c r="E35" s="2"/>
      <c r="F35" s="2"/>
      <c r="G35" s="2"/>
      <c r="J35" s="78" t="s">
        <v>83</v>
      </c>
    </row>
    <row r="36" spans="1:10" ht="16.5" x14ac:dyDescent="0.3">
      <c r="A36" s="2" t="s">
        <v>2</v>
      </c>
      <c r="B36" s="2"/>
      <c r="C36" s="2"/>
      <c r="D36" s="5"/>
      <c r="E36" s="2"/>
      <c r="F36" s="2"/>
      <c r="G36" s="2"/>
      <c r="J36" s="78" t="s">
        <v>84</v>
      </c>
    </row>
    <row r="37" spans="1:10" ht="16.5" x14ac:dyDescent="0.3">
      <c r="A37" s="3" t="s">
        <v>4</v>
      </c>
      <c r="B37" s="3"/>
      <c r="C37" s="3"/>
      <c r="D37" s="6">
        <f>SUM(D35:D36)</f>
        <v>0</v>
      </c>
      <c r="E37" s="3"/>
      <c r="F37" s="3"/>
      <c r="G37" s="3"/>
      <c r="J37" s="78" t="s">
        <v>85</v>
      </c>
    </row>
    <row r="38" spans="1:10" ht="16.5" x14ac:dyDescent="0.3">
      <c r="A38" s="4" t="s">
        <v>0</v>
      </c>
      <c r="B38" s="4"/>
      <c r="C38" s="4"/>
      <c r="D38" s="7">
        <f>SUM(D32:D36)</f>
        <v>30000</v>
      </c>
      <c r="E38" s="4"/>
      <c r="F38" s="4"/>
      <c r="G38" s="4"/>
      <c r="J38" s="78" t="s">
        <v>86</v>
      </c>
    </row>
    <row r="39" spans="1:10" ht="74.25" customHeight="1" x14ac:dyDescent="0.3">
      <c r="A39" s="99" t="s">
        <v>60</v>
      </c>
      <c r="B39" s="100"/>
      <c r="C39" s="100"/>
      <c r="D39" s="100"/>
      <c r="E39" s="100"/>
      <c r="F39" s="100"/>
      <c r="G39" s="101"/>
      <c r="H39" s="69"/>
      <c r="J39" s="78" t="s">
        <v>87</v>
      </c>
    </row>
    <row r="40" spans="1:10" ht="27" customHeight="1" x14ac:dyDescent="0.3">
      <c r="A40" s="99" t="s">
        <v>78</v>
      </c>
      <c r="B40" s="100"/>
      <c r="C40" s="100"/>
      <c r="D40" s="100"/>
      <c r="E40" s="100"/>
      <c r="F40" s="100"/>
      <c r="G40" s="101"/>
      <c r="H40" s="69"/>
      <c r="J40" s="78" t="s">
        <v>92</v>
      </c>
    </row>
    <row r="41" spans="1:10" ht="52.5" customHeight="1" x14ac:dyDescent="0.3">
      <c r="J41" s="78" t="s">
        <v>88</v>
      </c>
    </row>
    <row r="42" spans="1:10" ht="33.75" customHeight="1" x14ac:dyDescent="0.3">
      <c r="A42" s="8" t="s">
        <v>33</v>
      </c>
      <c r="J42" s="78" t="s">
        <v>89</v>
      </c>
    </row>
    <row r="43" spans="1:10" ht="16.5" x14ac:dyDescent="0.3">
      <c r="A43" s="34" t="s">
        <v>34</v>
      </c>
      <c r="J43" s="78" t="s">
        <v>90</v>
      </c>
    </row>
    <row r="44" spans="1:10" ht="16.5" x14ac:dyDescent="0.3">
      <c r="J44" s="78" t="s">
        <v>91</v>
      </c>
    </row>
    <row r="45" spans="1:10" ht="16.5" x14ac:dyDescent="0.3">
      <c r="A45" s="15" t="s">
        <v>94</v>
      </c>
      <c r="J45" s="78" t="s">
        <v>93</v>
      </c>
    </row>
    <row r="47" spans="1:10" ht="75" x14ac:dyDescent="0.25">
      <c r="A47" s="1" t="s">
        <v>19</v>
      </c>
      <c r="B47" s="1" t="s">
        <v>20</v>
      </c>
      <c r="C47" s="1" t="s">
        <v>95</v>
      </c>
      <c r="D47" s="1" t="s">
        <v>5</v>
      </c>
      <c r="E47" s="1" t="s">
        <v>35</v>
      </c>
      <c r="F47" s="43" t="s">
        <v>30</v>
      </c>
    </row>
    <row r="48" spans="1:10" ht="30" x14ac:dyDescent="0.25">
      <c r="A48" s="12" t="s">
        <v>1</v>
      </c>
      <c r="B48" s="2"/>
      <c r="C48" s="77" t="s">
        <v>36</v>
      </c>
      <c r="D48" s="13">
        <v>100</v>
      </c>
      <c r="E48" s="14">
        <v>10</v>
      </c>
      <c r="F48" s="14">
        <f>D48*E48</f>
        <v>1000</v>
      </c>
    </row>
    <row r="49" spans="1:16" x14ac:dyDescent="0.25">
      <c r="A49" s="2" t="s">
        <v>1</v>
      </c>
      <c r="B49" s="2"/>
      <c r="C49" s="2"/>
      <c r="D49" s="9"/>
      <c r="E49" s="5"/>
      <c r="F49" s="5">
        <f>D49*E49</f>
        <v>0</v>
      </c>
    </row>
    <row r="50" spans="1:16" x14ac:dyDescent="0.25">
      <c r="A50" s="3" t="s">
        <v>3</v>
      </c>
      <c r="B50" s="3"/>
      <c r="C50" s="3"/>
      <c r="D50" s="10">
        <f>SUM(D48:D49)</f>
        <v>100</v>
      </c>
      <c r="E50" s="6">
        <f t="shared" ref="E50:F50" si="0">SUM(E48:E49)</f>
        <v>10</v>
      </c>
      <c r="F50" s="6">
        <f t="shared" si="0"/>
        <v>1000</v>
      </c>
    </row>
    <row r="51" spans="1:16" x14ac:dyDescent="0.25">
      <c r="A51" s="2" t="s">
        <v>2</v>
      </c>
      <c r="B51" s="2"/>
      <c r="C51" s="2"/>
      <c r="D51" s="13"/>
      <c r="E51" s="14"/>
      <c r="F51" s="14">
        <f>D51*E51</f>
        <v>0</v>
      </c>
    </row>
    <row r="52" spans="1:16" x14ac:dyDescent="0.25">
      <c r="A52" s="2" t="s">
        <v>2</v>
      </c>
      <c r="B52" s="2"/>
      <c r="C52" s="2"/>
      <c r="D52" s="9"/>
      <c r="E52" s="5"/>
      <c r="F52" s="5">
        <f>D52*E52</f>
        <v>0</v>
      </c>
    </row>
    <row r="53" spans="1:16" x14ac:dyDescent="0.25">
      <c r="A53" s="3" t="s">
        <v>4</v>
      </c>
      <c r="B53" s="3"/>
      <c r="C53" s="3"/>
      <c r="D53" s="10">
        <f>SUM(D51:D52)</f>
        <v>0</v>
      </c>
      <c r="E53" s="6">
        <f t="shared" ref="E53:F53" si="1">SUM(E51:E52)</f>
        <v>0</v>
      </c>
      <c r="F53" s="6">
        <f t="shared" si="1"/>
        <v>0</v>
      </c>
    </row>
    <row r="54" spans="1:16" x14ac:dyDescent="0.25">
      <c r="A54" s="4" t="s">
        <v>44</v>
      </c>
      <c r="B54" s="4"/>
      <c r="C54" s="4"/>
      <c r="D54" s="11"/>
      <c r="E54" s="7"/>
      <c r="F54" s="7">
        <f>F50+F53</f>
        <v>1000</v>
      </c>
    </row>
    <row r="55" spans="1:16" ht="45.75" customHeight="1" x14ac:dyDescent="0.25"/>
    <row r="56" spans="1:16" ht="19.5" customHeight="1" x14ac:dyDescent="0.25">
      <c r="A56" s="16" t="s">
        <v>96</v>
      </c>
    </row>
    <row r="57" spans="1:16" ht="30.75" customHeight="1" x14ac:dyDescent="0.25">
      <c r="A57" s="105" t="s">
        <v>97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80"/>
      <c r="P57" s="80"/>
    </row>
    <row r="58" spans="1:16" ht="120" x14ac:dyDescent="0.25">
      <c r="A58" s="1" t="s">
        <v>19</v>
      </c>
      <c r="B58" s="1" t="s">
        <v>20</v>
      </c>
      <c r="C58" s="1" t="s">
        <v>37</v>
      </c>
      <c r="D58" s="53" t="s">
        <v>5</v>
      </c>
      <c r="E58" s="53" t="s">
        <v>38</v>
      </c>
      <c r="F58" s="1" t="s">
        <v>98</v>
      </c>
      <c r="G58" s="1" t="s">
        <v>99</v>
      </c>
      <c r="H58" s="1" t="s">
        <v>6</v>
      </c>
      <c r="I58" s="1" t="s">
        <v>39</v>
      </c>
      <c r="J58" s="1" t="s">
        <v>40</v>
      </c>
      <c r="K58" s="43" t="s">
        <v>30</v>
      </c>
      <c r="L58" s="1" t="s">
        <v>41</v>
      </c>
      <c r="M58" s="1" t="s">
        <v>101</v>
      </c>
      <c r="N58" s="1" t="s">
        <v>100</v>
      </c>
    </row>
    <row r="59" spans="1:16" x14ac:dyDescent="0.25">
      <c r="A59" s="12" t="s">
        <v>1</v>
      </c>
      <c r="B59" s="2"/>
      <c r="C59" s="12" t="s">
        <v>42</v>
      </c>
      <c r="D59" s="54">
        <v>1</v>
      </c>
      <c r="E59" s="55">
        <v>6000</v>
      </c>
      <c r="F59" s="14">
        <f>D59*E59</f>
        <v>6000</v>
      </c>
      <c r="G59" s="17">
        <v>45261</v>
      </c>
      <c r="H59" s="12">
        <v>60</v>
      </c>
      <c r="I59" s="12">
        <v>34</v>
      </c>
      <c r="J59" s="18">
        <v>0.5</v>
      </c>
      <c r="K59" s="14">
        <f>(F59/H59*I59)*J59</f>
        <v>1700</v>
      </c>
      <c r="L59" s="18">
        <f>K59/F59</f>
        <v>0.28333333333333333</v>
      </c>
      <c r="M59" s="12" t="s">
        <v>65</v>
      </c>
      <c r="N59" s="12"/>
    </row>
    <row r="60" spans="1:16" x14ac:dyDescent="0.25">
      <c r="A60" s="2" t="s">
        <v>1</v>
      </c>
      <c r="B60" s="2"/>
      <c r="C60" s="2" t="s">
        <v>43</v>
      </c>
      <c r="D60" s="54">
        <v>2</v>
      </c>
      <c r="E60" s="55">
        <v>2000</v>
      </c>
      <c r="F60" s="14">
        <f>D60*E60</f>
        <v>4000</v>
      </c>
      <c r="G60" s="17">
        <v>45261</v>
      </c>
      <c r="H60" s="12">
        <v>24</v>
      </c>
      <c r="I60" s="12">
        <v>24</v>
      </c>
      <c r="J60" s="18">
        <v>1</v>
      </c>
      <c r="K60" s="14">
        <f>(F60/H60*I60)*J60</f>
        <v>4000</v>
      </c>
      <c r="L60" s="18">
        <f>K60/F60</f>
        <v>1</v>
      </c>
      <c r="M60" s="12" t="s">
        <v>64</v>
      </c>
      <c r="N60" s="12" t="s">
        <v>10</v>
      </c>
    </row>
    <row r="61" spans="1:16" x14ac:dyDescent="0.25">
      <c r="A61" s="3" t="s">
        <v>3</v>
      </c>
      <c r="B61" s="3"/>
      <c r="C61" s="3"/>
      <c r="D61" s="56"/>
      <c r="E61" s="57"/>
      <c r="F61" s="6">
        <f t="shared" ref="F61" si="2">SUM(F59:F60)</f>
        <v>10000</v>
      </c>
      <c r="G61" s="19"/>
      <c r="H61" s="19"/>
      <c r="I61" s="19"/>
      <c r="J61" s="19"/>
      <c r="K61" s="20">
        <f>SUM(K59:K60)</f>
        <v>5700</v>
      </c>
      <c r="L61" s="19"/>
      <c r="M61" s="19"/>
      <c r="N61" s="19"/>
    </row>
    <row r="62" spans="1:16" x14ac:dyDescent="0.25">
      <c r="A62" s="2" t="s">
        <v>2</v>
      </c>
      <c r="B62" s="2"/>
      <c r="C62" s="2"/>
      <c r="D62" s="54">
        <v>200</v>
      </c>
      <c r="E62" s="55">
        <v>15</v>
      </c>
      <c r="F62" s="5">
        <f>D62*E62</f>
        <v>3000</v>
      </c>
      <c r="G62" s="2"/>
      <c r="H62" s="2"/>
      <c r="I62" s="2"/>
      <c r="J62" s="2"/>
      <c r="K62" s="2"/>
      <c r="L62" s="2"/>
      <c r="M62" s="2"/>
      <c r="N62" s="2"/>
    </row>
    <row r="63" spans="1:16" x14ac:dyDescent="0.25">
      <c r="A63" s="2" t="s">
        <v>2</v>
      </c>
      <c r="B63" s="2"/>
      <c r="C63" s="2"/>
      <c r="D63" s="54"/>
      <c r="E63" s="55"/>
      <c r="F63" s="5">
        <f>D63*E63</f>
        <v>0</v>
      </c>
      <c r="G63" s="2"/>
      <c r="H63" s="2"/>
      <c r="I63" s="2"/>
      <c r="J63" s="2"/>
      <c r="K63" s="2"/>
      <c r="L63" s="2"/>
      <c r="M63" s="2"/>
      <c r="N63" s="2"/>
    </row>
    <row r="64" spans="1:16" x14ac:dyDescent="0.25">
      <c r="A64" s="3" t="s">
        <v>4</v>
      </c>
      <c r="B64" s="3"/>
      <c r="C64" s="3"/>
      <c r="D64" s="56">
        <f>SUM(D62:D63)</f>
        <v>200</v>
      </c>
      <c r="E64" s="57">
        <f t="shared" ref="E64:F64" si="3">SUM(E62:E63)</f>
        <v>15</v>
      </c>
      <c r="F64" s="6">
        <f t="shared" si="3"/>
        <v>3000</v>
      </c>
      <c r="G64" s="19"/>
      <c r="H64" s="19"/>
      <c r="I64" s="19"/>
      <c r="J64" s="19"/>
      <c r="K64" s="19">
        <f>SUM(K62:K63)</f>
        <v>0</v>
      </c>
      <c r="L64" s="19"/>
      <c r="M64" s="19"/>
      <c r="N64" s="19"/>
    </row>
    <row r="65" spans="1:16" x14ac:dyDescent="0.25">
      <c r="A65" s="4" t="s">
        <v>44</v>
      </c>
      <c r="B65" s="4"/>
      <c r="C65" s="4"/>
      <c r="D65" s="51"/>
      <c r="E65" s="52"/>
      <c r="F65" s="7">
        <f>F61+F64</f>
        <v>13000</v>
      </c>
      <c r="G65" s="21"/>
      <c r="H65" s="21"/>
      <c r="I65" s="21"/>
      <c r="J65" s="21"/>
      <c r="K65" s="22">
        <f>K61+K64</f>
        <v>5700</v>
      </c>
      <c r="L65" s="21"/>
      <c r="M65" s="21"/>
      <c r="N65" s="21"/>
      <c r="O65" s="68"/>
    </row>
    <row r="66" spans="1:16" ht="57.75" customHeight="1" x14ac:dyDescent="0.25">
      <c r="A66" s="102" t="s">
        <v>61</v>
      </c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4"/>
      <c r="O66" s="70"/>
      <c r="P66" s="79"/>
    </row>
    <row r="67" spans="1:16" ht="24.75" customHeight="1" x14ac:dyDescent="0.25">
      <c r="A67" s="102" t="s">
        <v>102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4"/>
      <c r="O67" s="70"/>
      <c r="P67" s="79"/>
    </row>
    <row r="68" spans="1:16" ht="27.75" customHeight="1" x14ac:dyDescent="0.25">
      <c r="A68" s="63"/>
      <c r="B68" s="63"/>
      <c r="C68" s="63"/>
      <c r="D68" s="63"/>
      <c r="E68" s="63"/>
      <c r="F68" s="63"/>
      <c r="G68" s="71"/>
      <c r="H68" s="63"/>
      <c r="I68" s="63"/>
      <c r="J68" s="63"/>
      <c r="K68" s="63"/>
      <c r="L68" s="63"/>
      <c r="M68" s="63"/>
      <c r="N68" s="63"/>
      <c r="O68" s="63"/>
      <c r="P68" s="63"/>
    </row>
    <row r="69" spans="1:16" ht="47.25" customHeight="1" x14ac:dyDescent="0.3">
      <c r="A69" s="120" t="s">
        <v>103</v>
      </c>
      <c r="B69" s="120"/>
      <c r="C69" s="120"/>
      <c r="D69" s="120"/>
      <c r="E69" s="120"/>
      <c r="F69" s="120"/>
      <c r="G69" s="120"/>
      <c r="H69" s="83"/>
      <c r="I69" s="106" t="s">
        <v>108</v>
      </c>
      <c r="J69" s="107"/>
      <c r="K69" s="107"/>
      <c r="L69" s="107"/>
      <c r="M69" s="107"/>
      <c r="N69" s="107"/>
      <c r="O69" s="107"/>
      <c r="P69" s="108"/>
    </row>
    <row r="70" spans="1:16" ht="47.25" customHeight="1" x14ac:dyDescent="0.3">
      <c r="A70" s="121" t="s">
        <v>104</v>
      </c>
      <c r="B70" s="121"/>
      <c r="C70" s="121"/>
      <c r="D70" s="121"/>
      <c r="E70" s="121"/>
      <c r="F70" s="121"/>
      <c r="G70" s="121"/>
      <c r="H70" s="83"/>
      <c r="I70" s="109" t="s">
        <v>109</v>
      </c>
      <c r="J70" s="110"/>
      <c r="K70" s="110"/>
      <c r="L70" s="110"/>
      <c r="M70" s="110"/>
      <c r="N70" s="110"/>
      <c r="O70" s="110"/>
      <c r="P70" s="111"/>
    </row>
    <row r="71" spans="1:16" ht="85.5" customHeight="1" x14ac:dyDescent="0.25">
      <c r="A71" s="1" t="s">
        <v>19</v>
      </c>
      <c r="B71" s="1" t="s">
        <v>20</v>
      </c>
      <c r="C71" s="1" t="s">
        <v>37</v>
      </c>
      <c r="D71" s="81" t="s">
        <v>105</v>
      </c>
      <c r="E71" s="43" t="s">
        <v>30</v>
      </c>
      <c r="F71" s="1" t="s">
        <v>106</v>
      </c>
      <c r="G71" s="1" t="s">
        <v>100</v>
      </c>
      <c r="H71" s="84"/>
      <c r="I71" s="1" t="s">
        <v>110</v>
      </c>
      <c r="J71" s="1" t="s">
        <v>111</v>
      </c>
      <c r="K71" s="1" t="s">
        <v>112</v>
      </c>
      <c r="L71" s="1" t="s">
        <v>113</v>
      </c>
      <c r="M71" s="1" t="s">
        <v>114</v>
      </c>
      <c r="N71" s="1" t="s">
        <v>115</v>
      </c>
      <c r="O71" s="1" t="s">
        <v>116</v>
      </c>
      <c r="P71" s="1" t="s">
        <v>117</v>
      </c>
    </row>
    <row r="72" spans="1:16" ht="19.5" customHeight="1" x14ac:dyDescent="0.25">
      <c r="A72" s="1" t="s">
        <v>1</v>
      </c>
      <c r="B72" s="1"/>
      <c r="C72" s="1"/>
      <c r="D72" s="1"/>
      <c r="E72" s="82">
        <f>P72</f>
        <v>14000</v>
      </c>
      <c r="F72" s="12" t="s">
        <v>65</v>
      </c>
      <c r="G72" s="12"/>
      <c r="H72" s="85"/>
      <c r="I72" s="94">
        <v>20000</v>
      </c>
      <c r="J72" s="95">
        <v>45292</v>
      </c>
      <c r="K72" s="96">
        <v>60</v>
      </c>
      <c r="L72" s="95">
        <v>45474</v>
      </c>
      <c r="M72" s="95">
        <v>46387</v>
      </c>
      <c r="N72" s="95">
        <v>46752</v>
      </c>
      <c r="O72" s="96">
        <v>42</v>
      </c>
      <c r="P72" s="97">
        <f>ROUND(O72/K72*I72,2)</f>
        <v>14000</v>
      </c>
    </row>
    <row r="73" spans="1:16" ht="19.5" customHeight="1" x14ac:dyDescent="0.25">
      <c r="A73" s="1" t="s">
        <v>1</v>
      </c>
      <c r="B73" s="1"/>
      <c r="C73" s="1"/>
      <c r="D73" s="1"/>
      <c r="E73" s="65"/>
      <c r="F73" s="12" t="s">
        <v>64</v>
      </c>
      <c r="G73" s="12" t="s">
        <v>10</v>
      </c>
      <c r="H73" s="86"/>
      <c r="I73" s="87"/>
      <c r="J73" s="87"/>
      <c r="K73" s="87"/>
      <c r="L73" s="87"/>
      <c r="M73" s="87"/>
      <c r="N73" s="87"/>
      <c r="O73" s="87"/>
      <c r="P73" s="87"/>
    </row>
    <row r="74" spans="1:16" ht="19.5" customHeight="1" x14ac:dyDescent="0.25">
      <c r="A74" s="64" t="s">
        <v>3</v>
      </c>
      <c r="B74" s="64"/>
      <c r="C74" s="64"/>
      <c r="D74" s="64"/>
      <c r="E74" s="64"/>
      <c r="F74" s="19"/>
      <c r="G74" s="19"/>
      <c r="H74" s="88"/>
      <c r="I74" s="89"/>
      <c r="J74" s="89"/>
      <c r="K74" s="89"/>
      <c r="L74" s="89"/>
      <c r="M74" s="89"/>
      <c r="N74" s="89"/>
      <c r="O74" s="89"/>
      <c r="P74" s="89"/>
    </row>
    <row r="75" spans="1:16" ht="19.5" customHeight="1" x14ac:dyDescent="0.25">
      <c r="A75" s="1" t="s">
        <v>2</v>
      </c>
      <c r="B75" s="1"/>
      <c r="C75" s="1"/>
      <c r="D75" s="1"/>
      <c r="E75" s="65"/>
      <c r="F75" s="2"/>
      <c r="G75" s="2"/>
      <c r="H75" s="85"/>
      <c r="I75" s="90"/>
      <c r="J75" s="90"/>
      <c r="K75" s="90"/>
      <c r="L75" s="90"/>
      <c r="M75" s="90"/>
      <c r="N75" s="90"/>
      <c r="O75" s="90"/>
      <c r="P75" s="90"/>
    </row>
    <row r="76" spans="1:16" ht="17.25" customHeight="1" x14ac:dyDescent="0.25">
      <c r="A76" s="1" t="s">
        <v>2</v>
      </c>
      <c r="B76" s="1"/>
      <c r="C76" s="1"/>
      <c r="D76" s="1"/>
      <c r="E76" s="65"/>
      <c r="F76" s="2"/>
      <c r="G76" s="2"/>
      <c r="H76" s="85"/>
      <c r="I76" s="90"/>
      <c r="J76" s="90"/>
      <c r="K76" s="90"/>
      <c r="L76" s="90"/>
      <c r="M76" s="90"/>
      <c r="N76" s="90"/>
      <c r="O76" s="90"/>
      <c r="P76" s="90"/>
    </row>
    <row r="77" spans="1:16" ht="17.25" customHeight="1" x14ac:dyDescent="0.25">
      <c r="A77" s="64" t="s">
        <v>4</v>
      </c>
      <c r="B77" s="64"/>
      <c r="C77" s="64"/>
      <c r="D77" s="64"/>
      <c r="E77" s="64"/>
      <c r="F77" s="19"/>
      <c r="G77" s="19"/>
      <c r="H77" s="88"/>
      <c r="I77" s="89"/>
      <c r="J77" s="89"/>
      <c r="K77" s="89"/>
      <c r="L77" s="89"/>
      <c r="M77" s="89"/>
      <c r="N77" s="89"/>
      <c r="O77" s="89"/>
      <c r="P77" s="89"/>
    </row>
    <row r="78" spans="1:16" ht="20.25" customHeight="1" x14ac:dyDescent="0.25">
      <c r="A78" s="66" t="s">
        <v>44</v>
      </c>
      <c r="B78" s="66"/>
      <c r="C78" s="66"/>
      <c r="D78" s="66"/>
      <c r="E78" s="66"/>
      <c r="F78" s="21"/>
      <c r="G78" s="21"/>
      <c r="H78" s="91"/>
      <c r="I78" s="92"/>
      <c r="J78" s="92"/>
      <c r="K78" s="92"/>
      <c r="L78" s="92"/>
      <c r="M78" s="92"/>
      <c r="N78" s="92"/>
      <c r="O78" s="92"/>
      <c r="P78" s="92"/>
    </row>
    <row r="79" spans="1:16" ht="55.5" customHeight="1" x14ac:dyDescent="0.25">
      <c r="A79" s="122" t="s">
        <v>62</v>
      </c>
      <c r="B79" s="122"/>
      <c r="C79" s="122"/>
      <c r="D79" s="122"/>
      <c r="E79" s="122"/>
      <c r="F79" s="122"/>
      <c r="G79" s="122"/>
      <c r="H79" s="63"/>
      <c r="I79" s="63"/>
      <c r="J79" s="63"/>
      <c r="K79" s="63"/>
      <c r="L79" s="63"/>
      <c r="M79" s="63"/>
      <c r="N79" s="63"/>
      <c r="O79" s="63"/>
      <c r="P79" s="63"/>
    </row>
    <row r="80" spans="1:16" ht="35.25" customHeight="1" x14ac:dyDescent="0.25">
      <c r="A80" s="123" t="s">
        <v>107</v>
      </c>
      <c r="B80" s="123"/>
      <c r="C80" s="123"/>
      <c r="D80" s="123"/>
      <c r="E80" s="123"/>
      <c r="F80" s="123"/>
      <c r="G80" s="123"/>
      <c r="H80" s="63"/>
      <c r="I80" s="63"/>
      <c r="J80" s="63"/>
      <c r="K80" s="63"/>
      <c r="L80" s="63"/>
      <c r="M80" s="63"/>
      <c r="N80" s="63"/>
      <c r="O80" s="63"/>
      <c r="P80" s="63"/>
    </row>
    <row r="81" spans="1:7" ht="49.5" customHeight="1" x14ac:dyDescent="0.25"/>
    <row r="82" spans="1:7" ht="34.5" customHeight="1" x14ac:dyDescent="0.25">
      <c r="A82" s="8" t="s">
        <v>45</v>
      </c>
    </row>
    <row r="83" spans="1:7" x14ac:dyDescent="0.25">
      <c r="A83" s="34" t="s">
        <v>46</v>
      </c>
    </row>
    <row r="84" spans="1:7" ht="60" x14ac:dyDescent="0.25">
      <c r="A84" s="23" t="s">
        <v>19</v>
      </c>
      <c r="B84" s="1" t="s">
        <v>20</v>
      </c>
      <c r="C84" s="1" t="s">
        <v>56</v>
      </c>
      <c r="D84" s="53" t="s">
        <v>118</v>
      </c>
      <c r="E84" s="43" t="s">
        <v>30</v>
      </c>
      <c r="F84" s="53" t="s">
        <v>75</v>
      </c>
      <c r="G84" s="44" t="s">
        <v>47</v>
      </c>
    </row>
    <row r="85" spans="1:7" ht="29.25" customHeight="1" x14ac:dyDescent="0.25">
      <c r="A85" s="24" t="s">
        <v>1</v>
      </c>
      <c r="B85" s="2"/>
      <c r="C85" s="24" t="s">
        <v>7</v>
      </c>
      <c r="D85" s="48" t="s">
        <v>48</v>
      </c>
      <c r="E85" s="25">
        <v>15000</v>
      </c>
      <c r="F85" s="12"/>
      <c r="G85" s="24" t="s">
        <v>119</v>
      </c>
    </row>
    <row r="86" spans="1:7" x14ac:dyDescent="0.25">
      <c r="A86" s="26" t="s">
        <v>1</v>
      </c>
      <c r="B86" s="2"/>
      <c r="C86" s="26"/>
      <c r="D86" s="47"/>
      <c r="E86" s="26"/>
      <c r="F86" s="2"/>
      <c r="G86" s="26"/>
    </row>
    <row r="87" spans="1:7" x14ac:dyDescent="0.25">
      <c r="A87" s="27" t="s">
        <v>3</v>
      </c>
      <c r="B87" s="3"/>
      <c r="C87" s="29"/>
      <c r="D87" s="46"/>
      <c r="E87" s="32">
        <f>SUM(E85:E86)</f>
        <v>15000</v>
      </c>
      <c r="F87" s="29"/>
      <c r="G87" s="29"/>
    </row>
    <row r="88" spans="1:7" x14ac:dyDescent="0.25">
      <c r="A88" s="26" t="s">
        <v>2</v>
      </c>
      <c r="B88" s="2"/>
      <c r="C88" s="26"/>
      <c r="D88" s="47"/>
      <c r="E88" s="26"/>
      <c r="F88" s="26"/>
      <c r="G88" s="26"/>
    </row>
    <row r="89" spans="1:7" x14ac:dyDescent="0.25">
      <c r="A89" s="26" t="s">
        <v>2</v>
      </c>
      <c r="B89" s="2"/>
      <c r="C89" s="26"/>
      <c r="D89" s="47"/>
      <c r="E89" s="26"/>
      <c r="F89" s="26"/>
      <c r="G89" s="26"/>
    </row>
    <row r="90" spans="1:7" x14ac:dyDescent="0.25">
      <c r="A90" s="27" t="s">
        <v>4</v>
      </c>
      <c r="B90" s="3"/>
      <c r="C90" s="29"/>
      <c r="D90" s="46"/>
      <c r="E90" s="29">
        <f>SUM(E88:E89)</f>
        <v>0</v>
      </c>
      <c r="F90" s="29"/>
      <c r="G90" s="29"/>
    </row>
    <row r="91" spans="1:7" x14ac:dyDescent="0.25">
      <c r="A91" s="28" t="s">
        <v>44</v>
      </c>
      <c r="B91" s="4"/>
      <c r="C91" s="30"/>
      <c r="D91" s="45"/>
      <c r="E91" s="31">
        <f>E87+E90</f>
        <v>15000</v>
      </c>
      <c r="F91" s="30"/>
      <c r="G91" s="30"/>
    </row>
    <row r="92" spans="1:7" ht="48" customHeight="1" x14ac:dyDescent="0.25">
      <c r="A92" s="112" t="s">
        <v>67</v>
      </c>
      <c r="B92" s="113"/>
      <c r="C92" s="113"/>
      <c r="D92" s="113"/>
      <c r="E92" s="113"/>
      <c r="F92" s="113"/>
      <c r="G92" s="113"/>
    </row>
    <row r="93" spans="1:7" ht="22.5" customHeight="1" x14ac:dyDescent="0.25">
      <c r="A93" s="93"/>
      <c r="B93" s="93"/>
      <c r="C93" s="93"/>
      <c r="D93" s="93"/>
      <c r="E93" s="93"/>
      <c r="F93" s="93"/>
      <c r="G93" s="93"/>
    </row>
    <row r="94" spans="1:7" ht="22.5" customHeight="1" x14ac:dyDescent="0.25">
      <c r="A94" s="15" t="s">
        <v>120</v>
      </c>
      <c r="F94" s="93"/>
      <c r="G94" s="93"/>
    </row>
    <row r="95" spans="1:7" ht="22.5" customHeight="1" x14ac:dyDescent="0.25">
      <c r="A95" t="s">
        <v>121</v>
      </c>
      <c r="F95" s="93"/>
      <c r="G95" s="93"/>
    </row>
    <row r="96" spans="1:7" ht="22.5" customHeight="1" x14ac:dyDescent="0.25">
      <c r="A96" s="34" t="s">
        <v>52</v>
      </c>
      <c r="F96" s="93"/>
      <c r="G96" s="93"/>
    </row>
    <row r="97" spans="1:7" ht="15" customHeight="1" x14ac:dyDescent="0.25">
      <c r="F97" s="93"/>
      <c r="G97" s="93"/>
    </row>
    <row r="98" spans="1:7" ht="43.5" customHeight="1" x14ac:dyDescent="0.25">
      <c r="A98" s="23" t="s">
        <v>19</v>
      </c>
      <c r="B98" s="1" t="s">
        <v>20</v>
      </c>
      <c r="C98" s="38" t="s">
        <v>53</v>
      </c>
      <c r="D98" s="40" t="s">
        <v>54</v>
      </c>
      <c r="E98" s="43" t="s">
        <v>30</v>
      </c>
      <c r="F98" s="93"/>
      <c r="G98" s="93"/>
    </row>
    <row r="99" spans="1:7" ht="22.5" customHeight="1" x14ac:dyDescent="0.25">
      <c r="A99" s="41" t="s">
        <v>9</v>
      </c>
      <c r="B99" s="2"/>
      <c r="C99" s="24"/>
      <c r="D99" s="25"/>
      <c r="E99" s="25"/>
      <c r="F99" s="93"/>
      <c r="G99" s="93"/>
    </row>
    <row r="100" spans="1:7" ht="22.5" customHeight="1" x14ac:dyDescent="0.25">
      <c r="A100" s="26" t="s">
        <v>1</v>
      </c>
      <c r="B100" s="2"/>
      <c r="C100" s="2"/>
      <c r="D100" s="2"/>
      <c r="E100" s="2"/>
      <c r="F100" s="93"/>
      <c r="G100" s="93"/>
    </row>
    <row r="101" spans="1:7" ht="22.5" customHeight="1" x14ac:dyDescent="0.25">
      <c r="A101" s="27" t="s">
        <v>3</v>
      </c>
      <c r="B101" s="3"/>
      <c r="C101" s="19"/>
      <c r="D101" s="20"/>
      <c r="E101" s="20">
        <f>SUM(E99:E100)</f>
        <v>0</v>
      </c>
      <c r="F101" s="93"/>
      <c r="G101" s="93"/>
    </row>
    <row r="102" spans="1:7" ht="22.5" customHeight="1" x14ac:dyDescent="0.25">
      <c r="A102" s="24" t="s">
        <v>2</v>
      </c>
      <c r="B102" s="2"/>
      <c r="C102" s="50" t="s">
        <v>55</v>
      </c>
      <c r="D102" s="14">
        <v>40000</v>
      </c>
      <c r="E102" s="14">
        <v>5000</v>
      </c>
      <c r="F102" s="93"/>
      <c r="G102" s="93"/>
    </row>
    <row r="103" spans="1:7" ht="22.5" customHeight="1" x14ac:dyDescent="0.25">
      <c r="A103" s="26" t="s">
        <v>2</v>
      </c>
      <c r="B103" s="2"/>
      <c r="C103" s="49"/>
      <c r="D103" s="2"/>
      <c r="E103" s="2"/>
      <c r="F103" s="93"/>
      <c r="G103" s="93"/>
    </row>
    <row r="104" spans="1:7" ht="22.5" customHeight="1" x14ac:dyDescent="0.25">
      <c r="A104" s="27" t="s">
        <v>4</v>
      </c>
      <c r="B104" s="3"/>
      <c r="C104" s="19"/>
      <c r="D104" s="20"/>
      <c r="E104" s="20">
        <f>SUM(E102:E103)</f>
        <v>5000</v>
      </c>
      <c r="F104" s="93"/>
      <c r="G104" s="93"/>
    </row>
    <row r="105" spans="1:7" ht="22.5" customHeight="1" x14ac:dyDescent="0.25">
      <c r="A105" s="28" t="s">
        <v>44</v>
      </c>
      <c r="B105" s="4"/>
      <c r="C105" s="21"/>
      <c r="D105" s="39"/>
      <c r="E105" s="39">
        <f>E101+E104</f>
        <v>5000</v>
      </c>
      <c r="F105" s="93"/>
      <c r="G105" s="93"/>
    </row>
    <row r="106" spans="1:7" ht="33" customHeight="1" x14ac:dyDescent="0.25">
      <c r="A106" s="117" t="s">
        <v>63</v>
      </c>
      <c r="B106" s="118"/>
      <c r="C106" s="118"/>
      <c r="D106" s="118"/>
      <c r="E106" s="119"/>
      <c r="F106" s="93"/>
      <c r="G106" s="93"/>
    </row>
    <row r="107" spans="1:7" ht="22.5" customHeight="1" x14ac:dyDescent="0.25">
      <c r="F107" s="93"/>
      <c r="G107" s="93"/>
    </row>
    <row r="108" spans="1:7" ht="64.5" customHeight="1" x14ac:dyDescent="0.25">
      <c r="B108" s="114" t="s">
        <v>122</v>
      </c>
      <c r="C108" s="115"/>
      <c r="D108" s="115"/>
      <c r="E108" s="116"/>
      <c r="F108" s="93"/>
      <c r="G108" s="93"/>
    </row>
    <row r="109" spans="1:7" ht="45" customHeight="1" x14ac:dyDescent="0.25"/>
    <row r="110" spans="1:7" x14ac:dyDescent="0.25">
      <c r="A110" s="33" t="s">
        <v>49</v>
      </c>
    </row>
    <row r="112" spans="1:7" x14ac:dyDescent="0.25">
      <c r="A112" s="15" t="s">
        <v>50</v>
      </c>
    </row>
    <row r="113" spans="1:5" x14ac:dyDescent="0.25">
      <c r="A113" t="s">
        <v>123</v>
      </c>
    </row>
    <row r="114" spans="1:5" x14ac:dyDescent="0.25">
      <c r="A114" s="34" t="s">
        <v>51</v>
      </c>
    </row>
    <row r="116" spans="1:5" ht="45" x14ac:dyDescent="0.25">
      <c r="A116" s="23" t="s">
        <v>57</v>
      </c>
      <c r="B116" s="53" t="s">
        <v>118</v>
      </c>
      <c r="C116" s="35" t="s">
        <v>124</v>
      </c>
      <c r="D116" s="43" t="s">
        <v>30</v>
      </c>
      <c r="E116" s="59"/>
    </row>
    <row r="117" spans="1:5" ht="31.5" customHeight="1" x14ac:dyDescent="0.25">
      <c r="A117" s="36" t="s">
        <v>58</v>
      </c>
      <c r="B117" s="36" t="s">
        <v>8</v>
      </c>
      <c r="C117" s="36">
        <v>1</v>
      </c>
      <c r="D117" s="37">
        <v>60000</v>
      </c>
      <c r="E117" s="67"/>
    </row>
    <row r="118" spans="1:5" ht="24.75" customHeight="1" x14ac:dyDescent="0.25"/>
    <row r="123" spans="1:5" ht="55.15" customHeight="1" x14ac:dyDescent="0.25"/>
    <row r="124" spans="1:5" ht="24" customHeight="1" x14ac:dyDescent="0.25"/>
    <row r="131" spans="6:6" ht="46.5" customHeight="1" x14ac:dyDescent="0.25">
      <c r="F131" s="74"/>
    </row>
    <row r="133" spans="6:6" ht="52.5" customHeight="1" x14ac:dyDescent="0.25"/>
  </sheetData>
  <mergeCells count="15">
    <mergeCell ref="I69:P69"/>
    <mergeCell ref="I70:P70"/>
    <mergeCell ref="A92:G92"/>
    <mergeCell ref="B108:E108"/>
    <mergeCell ref="A106:E106"/>
    <mergeCell ref="A69:G69"/>
    <mergeCell ref="A70:G70"/>
    <mergeCell ref="A79:G79"/>
    <mergeCell ref="A80:G80"/>
    <mergeCell ref="A8:M8"/>
    <mergeCell ref="A39:G39"/>
    <mergeCell ref="A40:G40"/>
    <mergeCell ref="A66:N66"/>
    <mergeCell ref="A67:N67"/>
    <mergeCell ref="A57:N57"/>
  </mergeCells>
  <dataValidations count="4">
    <dataValidation type="list" allowBlank="1" showInputMessage="1" showErrorMessage="1" sqref="F20:F21 F23:F24" xr:uid="{BB652262-A5AD-470C-93F6-07328B7F0456}">
      <formula1>$N$20:$N$24</formula1>
    </dataValidation>
    <dataValidation type="list" allowBlank="1" showInputMessage="1" showErrorMessage="1" sqref="E20:E21 F32:F33 M59:M60 F72:F73" xr:uid="{3E658FB7-5B3C-4EA9-9116-96ECE015D5F0}">
      <formula1>$N$17:$N$18</formula1>
    </dataValidation>
    <dataValidation type="list" allowBlank="1" showInputMessage="1" showErrorMessage="1" sqref="H20:H21" xr:uid="{9B5C5BC2-98E5-40C7-90D1-0DC7F41DC132}">
      <formula1>$O$17:$O$18</formula1>
    </dataValidation>
    <dataValidation type="list" allowBlank="1" showInputMessage="1" showErrorMessage="1" sqref="E32:E33 F85:F86" xr:uid="{FCC5A79A-540A-476F-BC1E-2624E7FC720C}">
      <formula1>$J$31:$J$45</formula1>
    </dataValidation>
  </dataValidations>
  <pageMargins left="0.7" right="0.7" top="0.75" bottom="0.75" header="0.3" footer="0.3"/>
  <pageSetup paperSize="9" scale="42" orientation="landscape" horizontalDpi="4294967295" verticalDpi="4294967295" r:id="rId1"/>
  <headerFooter>
    <oddHeader>&amp;L&amp;G</oddHeader>
  </headerFooter>
  <rowBreaks count="2" manualBreakCount="2">
    <brk id="41" max="16383" man="1"/>
    <brk id="6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categoria despesa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Chofre</dc:creator>
  <cp:lastModifiedBy>Fernando Chofre</cp:lastModifiedBy>
  <cp:lastPrinted>2023-01-13T08:50:59Z</cp:lastPrinted>
  <dcterms:created xsi:type="dcterms:W3CDTF">2022-11-07T16:58:46Z</dcterms:created>
  <dcterms:modified xsi:type="dcterms:W3CDTF">2024-10-09T13:48:41Z</dcterms:modified>
</cp:coreProperties>
</file>